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1625" activeTab="0"/>
  </bookViews>
  <sheets>
    <sheet name="機構" sheetId="1" r:id="rId1"/>
    <sheet name="偶津" sheetId="2" r:id="rId2"/>
  </sheets>
  <externalReferences>
    <externalReference r:id="rId5"/>
    <externalReference r:id="rId6"/>
  </externalReferences>
  <definedNames>
    <definedName name="A">#REF!</definedName>
    <definedName name="B">#REF!</definedName>
    <definedName name="content">#REF!</definedName>
    <definedName name="CT">#REF!</definedName>
    <definedName name="D">#REF!</definedName>
    <definedName name="D_1998">#REF!</definedName>
    <definedName name="Despesas" localSheetId="0">#REF!</definedName>
    <definedName name="Despesas">#REF!</definedName>
    <definedName name="DM">#REF!</definedName>
    <definedName name="E">#REF!</definedName>
    <definedName name="E_1998">#REF!</definedName>
    <definedName name="F">#REF!</definedName>
    <definedName name="G">#REF!</definedName>
    <definedName name="H">#REF!</definedName>
    <definedName name="I">#REF!</definedName>
    <definedName name="IF">#REF!</definedName>
    <definedName name="inst2003">'[2]Inst (R)'!$B$1:$P$280</definedName>
    <definedName name="instfig" localSheetId="0">#REF!</definedName>
    <definedName name="instfig">#REF!</definedName>
    <definedName name="J">#REF!</definedName>
    <definedName name="K">#REF!</definedName>
    <definedName name="mensal" localSheetId="0">#REF!</definedName>
    <definedName name="mensal">#REF!</definedName>
    <definedName name="Nome_C">#REF!</definedName>
    <definedName name="_xlnm.Print_Area" localSheetId="1">'偶津'!$A$1:$G$12</definedName>
    <definedName name="_xlnm.Print_Area" localSheetId="0">'機構'!$A$1:$G$38</definedName>
    <definedName name="PRINT_AREA_MI" localSheetId="0">#REF!</definedName>
    <definedName name="PRINT_AREA_MI">#REF!</definedName>
    <definedName name="receitas" localSheetId="0">#REF!</definedName>
    <definedName name="receitas">#REF!</definedName>
    <definedName name="seguro" localSheetId="0">#REF!</definedName>
    <definedName name="seguro">#REF!</definedName>
    <definedName name="T">#REF!</definedName>
    <definedName name="Total" localSheetId="0">#REF!</definedName>
    <definedName name="Total">#REF!</definedName>
    <definedName name="預算">#REF!</definedName>
  </definedNames>
  <calcPr fullCalcOnLoad="1"/>
</workbook>
</file>

<file path=xl/sharedStrings.xml><?xml version="1.0" encoding="utf-8"?>
<sst xmlns="http://schemas.openxmlformats.org/spreadsheetml/2006/main" count="76" uniqueCount="75">
  <si>
    <t>第二季</t>
  </si>
  <si>
    <t>第三季</t>
  </si>
  <si>
    <t>第四季</t>
  </si>
  <si>
    <t>第一季</t>
  </si>
  <si>
    <t>(1)會計帳目</t>
  </si>
  <si>
    <t>(2)沖數(非當季)</t>
  </si>
  <si>
    <t>(3)政府公報</t>
  </si>
  <si>
    <t>(4)季度總數</t>
  </si>
  <si>
    <t>服務類別Valência</t>
  </si>
  <si>
    <t>第一季1.° trimestre</t>
  </si>
  <si>
    <t>第二季2.° trimestre</t>
  </si>
  <si>
    <t>第三季3.° trimestre</t>
  </si>
  <si>
    <r>
      <t xml:space="preserve">總額 </t>
    </r>
    <r>
      <rPr>
        <sz val="12"/>
        <rFont val="新細明體"/>
        <family val="1"/>
      </rPr>
      <t xml:space="preserve">                                             </t>
    </r>
    <r>
      <rPr>
        <sz val="12"/>
        <rFont val="新細明體"/>
        <family val="1"/>
      </rPr>
      <t>Total</t>
    </r>
  </si>
  <si>
    <r>
      <t xml:space="preserve">兒青服務 </t>
    </r>
    <r>
      <rPr>
        <sz val="12"/>
        <rFont val="新細明體"/>
        <family val="1"/>
      </rPr>
      <t xml:space="preserve">                                     </t>
    </r>
    <r>
      <rPr>
        <sz val="12"/>
        <rFont val="新細明體"/>
        <family val="1"/>
      </rPr>
      <t>Serviço de Apoio a Crianças e Jovens</t>
    </r>
  </si>
  <si>
    <r>
      <t xml:space="preserve">長者服務 </t>
    </r>
    <r>
      <rPr>
        <sz val="12"/>
        <rFont val="新細明體"/>
        <family val="1"/>
      </rPr>
      <t xml:space="preserve">                                      </t>
    </r>
    <r>
      <rPr>
        <sz val="12"/>
        <rFont val="新細明體"/>
        <family val="1"/>
      </rPr>
      <t>Serviço de Apoio a Idosos</t>
    </r>
  </si>
  <si>
    <r>
      <t xml:space="preserve">復康服務 </t>
    </r>
    <r>
      <rPr>
        <sz val="12"/>
        <rFont val="新細明體"/>
        <family val="1"/>
      </rPr>
      <t xml:space="preserve">                                     </t>
    </r>
    <r>
      <rPr>
        <sz val="12"/>
        <rFont val="新細明體"/>
        <family val="1"/>
      </rPr>
      <t>Serviço de Reabilitação</t>
    </r>
  </si>
  <si>
    <r>
      <t xml:space="preserve">家庭社區服務 </t>
    </r>
    <r>
      <rPr>
        <sz val="12"/>
        <rFont val="新細明體"/>
        <family val="1"/>
      </rPr>
      <t xml:space="preserve">                              </t>
    </r>
    <r>
      <rPr>
        <sz val="12"/>
        <rFont val="新細明體"/>
        <family val="1"/>
      </rPr>
      <t>Serviço de Apoio à Família e Comunidade</t>
    </r>
  </si>
  <si>
    <r>
      <t xml:space="preserve">防治藥物依賴服務 </t>
    </r>
    <r>
      <rPr>
        <sz val="12"/>
        <rFont val="新細明體"/>
        <family val="1"/>
      </rPr>
      <t xml:space="preserve">                       </t>
    </r>
    <r>
      <rPr>
        <sz val="12"/>
        <rFont val="新細明體"/>
        <family val="1"/>
      </rPr>
      <t>Serviço de Prevenção e Tratamento da Toxicodependência</t>
    </r>
  </si>
  <si>
    <r>
      <t xml:space="preserve">福利社團 </t>
    </r>
    <r>
      <rPr>
        <sz val="12"/>
        <rFont val="新細明體"/>
        <family val="1"/>
      </rPr>
      <t xml:space="preserve">                                     </t>
    </r>
    <r>
      <rPr>
        <sz val="12"/>
        <rFont val="新細明體"/>
        <family val="1"/>
      </rPr>
      <t>Institutições de Solidariedade Social</t>
    </r>
  </si>
  <si>
    <r>
      <t xml:space="preserve">其他社會服務範疇 </t>
    </r>
    <r>
      <rPr>
        <sz val="12"/>
        <rFont val="新細明體"/>
        <family val="1"/>
      </rPr>
      <t xml:space="preserve">                                   </t>
    </r>
    <r>
      <rPr>
        <sz val="12"/>
        <rFont val="新細明體"/>
        <family val="1"/>
      </rPr>
      <t>Outros serviços sociais</t>
    </r>
  </si>
  <si>
    <r>
      <t>總數(澳門元</t>
    </r>
    <r>
      <rPr>
        <sz val="12"/>
        <rFont val="新細明體"/>
        <family val="1"/>
      </rPr>
      <t>)         Total (MOP)</t>
    </r>
  </si>
  <si>
    <t>第四季4.° trimestre</t>
  </si>
  <si>
    <t>2010年
Ano de 2010</t>
  </si>
  <si>
    <r>
      <rPr>
        <b/>
        <sz val="16"/>
        <rFont val="新細明體"/>
        <family val="1"/>
      </rPr>
      <t>社會福利服務</t>
    </r>
    <r>
      <rPr>
        <b/>
        <sz val="16"/>
        <rFont val="Times New Roman"/>
        <family val="1"/>
      </rPr>
      <t>/</t>
    </r>
    <r>
      <rPr>
        <b/>
        <sz val="16"/>
        <rFont val="新細明體"/>
        <family val="1"/>
      </rPr>
      <t xml:space="preserve">設施之定期資助總額
</t>
    </r>
    <r>
      <rPr>
        <b/>
        <sz val="16"/>
        <rFont val="Times New Roman"/>
        <family val="1"/>
      </rPr>
      <t>Montante global do subsídio normal atribuído a serviços/equipamentos sociais</t>
    </r>
  </si>
  <si>
    <r>
      <t>2010</t>
    </r>
    <r>
      <rPr>
        <sz val="12"/>
        <rFont val="新細明體"/>
        <family val="1"/>
      </rPr>
      <t xml:space="preserve">年度
</t>
    </r>
    <r>
      <rPr>
        <sz val="12"/>
        <rFont val="Times New Roman"/>
        <family val="1"/>
      </rPr>
      <t>Ano de 2010</t>
    </r>
  </si>
  <si>
    <r>
      <rPr>
        <b/>
        <sz val="12"/>
        <rFont val="新細明體"/>
        <family val="1"/>
      </rPr>
      <t xml:space="preserve">服務類別
</t>
    </r>
    <r>
      <rPr>
        <b/>
        <sz val="12"/>
        <rFont val="Times New Roman"/>
        <family val="1"/>
      </rPr>
      <t>Valência</t>
    </r>
  </si>
  <si>
    <r>
      <rPr>
        <b/>
        <sz val="12"/>
        <rFont val="新細明體"/>
        <family val="1"/>
      </rPr>
      <t>資助金額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澳門幣</t>
    </r>
    <r>
      <rPr>
        <b/>
        <sz val="12"/>
        <rFont val="Times New Roman"/>
        <family val="1"/>
      </rPr>
      <t>)
Montante do Subsídio (MOP)</t>
    </r>
  </si>
  <si>
    <r>
      <rPr>
        <sz val="12"/>
        <rFont val="新細明體"/>
        <family val="1"/>
      </rPr>
      <t xml:space="preserve">第一季
</t>
    </r>
    <r>
      <rPr>
        <sz val="12"/>
        <rFont val="Times New Roman"/>
        <family val="1"/>
      </rPr>
      <t>1.° trimestre</t>
    </r>
  </si>
  <si>
    <r>
      <rPr>
        <sz val="12"/>
        <rFont val="新細明體"/>
        <family val="1"/>
      </rPr>
      <t xml:space="preserve">第二季
</t>
    </r>
    <r>
      <rPr>
        <sz val="12"/>
        <rFont val="Times New Roman"/>
        <family val="1"/>
      </rPr>
      <t>2.° trimestre</t>
    </r>
  </si>
  <si>
    <r>
      <rPr>
        <sz val="12"/>
        <rFont val="新細明體"/>
        <family val="1"/>
      </rPr>
      <t xml:space="preserve">第三季
</t>
    </r>
    <r>
      <rPr>
        <sz val="12"/>
        <rFont val="Times New Roman"/>
        <family val="1"/>
      </rPr>
      <t>3.° trimestre</t>
    </r>
  </si>
  <si>
    <r>
      <rPr>
        <sz val="12"/>
        <rFont val="新細明體"/>
        <family val="1"/>
      </rPr>
      <t xml:space="preserve">第四季
</t>
    </r>
    <r>
      <rPr>
        <sz val="12"/>
        <rFont val="Times New Roman"/>
        <family val="1"/>
      </rPr>
      <t>4.° trimestre</t>
    </r>
  </si>
  <si>
    <r>
      <rPr>
        <sz val="12"/>
        <rFont val="新細明體"/>
        <family val="1"/>
      </rPr>
      <t xml:space="preserve">總數
</t>
    </r>
    <r>
      <rPr>
        <sz val="12"/>
        <rFont val="Times New Roman"/>
        <family val="1"/>
      </rPr>
      <t>Total</t>
    </r>
  </si>
  <si>
    <r>
      <rPr>
        <b/>
        <sz val="12"/>
        <rFont val="新細明體"/>
        <family val="1"/>
      </rPr>
      <t xml:space="preserve">社會互助團體
</t>
    </r>
    <r>
      <rPr>
        <b/>
        <sz val="12"/>
        <rFont val="Times New Roman"/>
        <family val="1"/>
      </rPr>
      <t>Instituições de Solidariedade Socia</t>
    </r>
  </si>
  <si>
    <r>
      <rPr>
        <b/>
        <sz val="12"/>
        <rFont val="新細明體"/>
        <family val="1"/>
      </rPr>
      <t xml:space="preserve">兒青服務
</t>
    </r>
    <r>
      <rPr>
        <b/>
        <sz val="12"/>
        <rFont val="Times New Roman"/>
        <family val="1"/>
      </rPr>
      <t>Serviço de Apoio a Crianças e Jovens</t>
    </r>
  </si>
  <si>
    <r>
      <rPr>
        <sz val="12"/>
        <rFont val="新細明體"/>
        <family val="1"/>
      </rPr>
      <t xml:space="preserve">托兒所
</t>
    </r>
    <r>
      <rPr>
        <sz val="12"/>
        <rFont val="Times New Roman"/>
        <family val="1"/>
      </rPr>
      <t>Creche</t>
    </r>
  </si>
  <si>
    <r>
      <rPr>
        <sz val="12"/>
        <rFont val="新細明體"/>
        <family val="1"/>
      </rPr>
      <t xml:space="preserve">兒童及青少年院舍
</t>
    </r>
    <r>
      <rPr>
        <sz val="12"/>
        <rFont val="Times New Roman"/>
        <family val="1"/>
      </rPr>
      <t>Lar de Crianças e Jovens</t>
    </r>
  </si>
  <si>
    <r>
      <rPr>
        <b/>
        <sz val="12"/>
        <rFont val="新細明體"/>
        <family val="1"/>
      </rPr>
      <t xml:space="preserve">長者服務
</t>
    </r>
    <r>
      <rPr>
        <b/>
        <sz val="12"/>
        <rFont val="Times New Roman"/>
        <family val="1"/>
      </rPr>
      <t>Serviço de Apoio a Idosos</t>
    </r>
  </si>
  <si>
    <r>
      <rPr>
        <sz val="12"/>
        <rFont val="新細明體"/>
        <family val="1"/>
      </rPr>
      <t xml:space="preserve">安老院舍
</t>
    </r>
    <r>
      <rPr>
        <sz val="12"/>
        <rFont val="Times New Roman"/>
        <family val="1"/>
      </rPr>
      <t>Lar de Idosos</t>
    </r>
  </si>
  <si>
    <r>
      <rPr>
        <sz val="12"/>
        <rFont val="新細明體"/>
        <family val="1"/>
      </rPr>
      <t xml:space="preserve">長者日間中心
</t>
    </r>
    <r>
      <rPr>
        <sz val="12"/>
        <rFont val="Times New Roman"/>
        <family val="1"/>
      </rPr>
      <t>Centro de Dia</t>
    </r>
  </si>
  <si>
    <r>
      <rPr>
        <sz val="12"/>
        <rFont val="新細明體"/>
        <family val="1"/>
      </rPr>
      <t xml:space="preserve">耆康中心
</t>
    </r>
    <r>
      <rPr>
        <sz val="12"/>
        <rFont val="Times New Roman"/>
        <family val="1"/>
      </rPr>
      <t>Centro de Convívio</t>
    </r>
  </si>
  <si>
    <r>
      <rPr>
        <sz val="12"/>
        <rFont val="新細明體"/>
        <family val="1"/>
      </rPr>
      <t xml:space="preserve">家居照顧及支援服務
</t>
    </r>
    <r>
      <rPr>
        <sz val="12"/>
        <rFont val="Times New Roman"/>
        <family val="1"/>
      </rPr>
      <t>Serviço de Cuidados Domiciliários Integrados e de Apoio</t>
    </r>
  </si>
  <si>
    <r>
      <rPr>
        <sz val="12"/>
        <rFont val="新細明體"/>
        <family val="1"/>
      </rPr>
      <t xml:space="preserve">獨居長者服務
</t>
    </r>
    <r>
      <rPr>
        <sz val="12"/>
        <rFont val="Times New Roman"/>
        <family val="1"/>
      </rPr>
      <t>Serviço para Idosos Isolados</t>
    </r>
  </si>
  <si>
    <r>
      <rPr>
        <b/>
        <sz val="12"/>
        <rFont val="新細明體"/>
        <family val="1"/>
      </rPr>
      <t xml:space="preserve">復康服務
</t>
    </r>
    <r>
      <rPr>
        <b/>
        <sz val="12"/>
        <rFont val="Times New Roman"/>
        <family val="1"/>
      </rPr>
      <t>Serviço de Reabilitação</t>
    </r>
  </si>
  <si>
    <r>
      <rPr>
        <sz val="12"/>
        <rFont val="新細明體"/>
        <family val="1"/>
      </rPr>
      <t xml:space="preserve">復康院舍
</t>
    </r>
    <r>
      <rPr>
        <sz val="12"/>
        <rFont val="Times New Roman"/>
        <family val="1"/>
      </rPr>
      <t>Lar de Reabilitação</t>
    </r>
  </si>
  <si>
    <r>
      <rPr>
        <sz val="12"/>
        <rFont val="新細明體"/>
        <family val="1"/>
      </rPr>
      <t xml:space="preserve">復康日間中心
</t>
    </r>
    <r>
      <rPr>
        <sz val="12"/>
        <rFont val="Times New Roman"/>
        <family val="1"/>
      </rPr>
      <t>Centro de Dia</t>
    </r>
  </si>
  <si>
    <r>
      <rPr>
        <sz val="12"/>
        <rFont val="新細明體"/>
        <family val="1"/>
      </rPr>
      <t xml:space="preserve">復康職訓中心
</t>
    </r>
    <r>
      <rPr>
        <sz val="12"/>
        <rFont val="Times New Roman"/>
        <family val="1"/>
      </rPr>
      <t>Centro de Formação Profissional</t>
    </r>
  </si>
  <si>
    <r>
      <rPr>
        <sz val="12"/>
        <rFont val="新細明體"/>
        <family val="1"/>
      </rPr>
      <t>教育中心</t>
    </r>
    <r>
      <rPr>
        <sz val="12"/>
        <rFont val="Times New Roman"/>
        <family val="1"/>
      </rPr>
      <t>/</t>
    </r>
    <r>
      <rPr>
        <sz val="12"/>
        <rFont val="新細明體"/>
        <family val="1"/>
      </rPr>
      <t xml:space="preserve">學前教育中心
</t>
    </r>
    <r>
      <rPr>
        <sz val="12"/>
        <rFont val="Times New Roman"/>
        <family val="1"/>
      </rPr>
      <t>Centro de Educação/Centro de Pré-educação</t>
    </r>
  </si>
  <si>
    <r>
      <rPr>
        <sz val="12"/>
        <rFont val="新細明體"/>
        <family val="1"/>
      </rPr>
      <t xml:space="preserve">庇護工場
</t>
    </r>
    <r>
      <rPr>
        <sz val="12"/>
        <rFont val="Times New Roman"/>
        <family val="1"/>
      </rPr>
      <t>Oficina de Trabalho Protegido</t>
    </r>
  </si>
  <si>
    <r>
      <rPr>
        <sz val="12"/>
        <rFont val="新細明體"/>
        <family val="1"/>
      </rPr>
      <t xml:space="preserve">復康綜合服務中心
</t>
    </r>
    <r>
      <rPr>
        <sz val="12"/>
        <rFont val="Times New Roman"/>
        <family val="1"/>
      </rPr>
      <t>Complexo de Serviços de Reabilitação</t>
    </r>
  </si>
  <si>
    <r>
      <rPr>
        <sz val="12"/>
        <rFont val="新細明體"/>
        <family val="1"/>
      </rPr>
      <t xml:space="preserve">復康巴士
</t>
    </r>
    <r>
      <rPr>
        <sz val="12"/>
        <rFont val="Times New Roman"/>
        <family val="1"/>
      </rPr>
      <t>Serviço de Autocarro de Reabilitação</t>
    </r>
  </si>
  <si>
    <r>
      <rPr>
        <b/>
        <sz val="12"/>
        <rFont val="新細明體"/>
        <family val="1"/>
      </rPr>
      <t xml:space="preserve">社區中心
</t>
    </r>
    <r>
      <rPr>
        <b/>
        <sz val="12"/>
        <rFont val="Times New Roman"/>
        <family val="1"/>
      </rPr>
      <t>Centro Comunitário</t>
    </r>
  </si>
  <si>
    <r>
      <rPr>
        <b/>
        <sz val="12"/>
        <rFont val="新細明體"/>
        <family val="1"/>
      </rPr>
      <t xml:space="preserve">家庭服務
</t>
    </r>
    <r>
      <rPr>
        <b/>
        <sz val="12"/>
        <rFont val="Times New Roman"/>
        <family val="1"/>
      </rPr>
      <t>Serviço de Apoio à Família</t>
    </r>
  </si>
  <si>
    <r>
      <rPr>
        <sz val="12"/>
        <rFont val="新細明體"/>
        <family val="1"/>
      </rPr>
      <t xml:space="preserve">家庭服務中心
</t>
    </r>
    <r>
      <rPr>
        <sz val="12"/>
        <rFont val="Times New Roman"/>
        <family val="1"/>
      </rPr>
      <t>Centro de Apoio à Família</t>
    </r>
  </si>
  <si>
    <r>
      <rPr>
        <sz val="12"/>
        <rFont val="新細明體"/>
        <family val="1"/>
      </rPr>
      <t xml:space="preserve">臨時收容中心
</t>
    </r>
    <r>
      <rPr>
        <sz val="12"/>
        <rFont val="Times New Roman"/>
        <family val="1"/>
      </rPr>
      <t>Centro de Acolhimento Temporário</t>
    </r>
  </si>
  <si>
    <r>
      <rPr>
        <sz val="12"/>
        <rFont val="新細明體"/>
        <family val="1"/>
      </rPr>
      <t xml:space="preserve">新來澳人士服務
</t>
    </r>
    <r>
      <rPr>
        <sz val="12"/>
        <rFont val="Times New Roman"/>
        <family val="1"/>
      </rPr>
      <t>Serviço de Apoio a Novos Imigrantes</t>
    </r>
  </si>
  <si>
    <r>
      <rPr>
        <sz val="12"/>
        <rFont val="新細明體"/>
        <family val="1"/>
      </rPr>
      <t xml:space="preserve">輔導服務機構
</t>
    </r>
    <r>
      <rPr>
        <sz val="12"/>
        <rFont val="Times New Roman"/>
        <family val="1"/>
      </rPr>
      <t>Instituição de Aconselhamento</t>
    </r>
  </si>
  <si>
    <r>
      <rPr>
        <sz val="12"/>
        <rFont val="新細明體"/>
        <family val="1"/>
      </rPr>
      <t xml:space="preserve">單親家庭服務
</t>
    </r>
    <r>
      <rPr>
        <sz val="12"/>
        <rFont val="Times New Roman"/>
        <family val="1"/>
      </rPr>
      <t>Serviço de Apoio a Famílias Monoparentais</t>
    </r>
  </si>
  <si>
    <r>
      <rPr>
        <b/>
        <sz val="12"/>
        <rFont val="新細明體"/>
        <family val="1"/>
      </rPr>
      <t xml:space="preserve">防治藥物依賴服務
</t>
    </r>
    <r>
      <rPr>
        <b/>
        <sz val="12"/>
        <rFont val="Times New Roman"/>
        <family val="1"/>
      </rPr>
      <t>Serviço de Prevenção e Tratamento da Toxicodependência</t>
    </r>
  </si>
  <si>
    <r>
      <rPr>
        <sz val="12"/>
        <rFont val="新細明體"/>
        <family val="1"/>
      </rPr>
      <t xml:space="preserve">戒毒復康院舍
</t>
    </r>
    <r>
      <rPr>
        <sz val="12"/>
        <rFont val="Times New Roman"/>
        <family val="1"/>
      </rPr>
      <t>ar de Tratamento e Reabilitação da Toxicodependência</t>
    </r>
  </si>
  <si>
    <r>
      <rPr>
        <sz val="12"/>
        <rFont val="新細明體"/>
        <family val="1"/>
      </rPr>
      <t xml:space="preserve">戒毒外展服務
</t>
    </r>
    <r>
      <rPr>
        <sz val="12"/>
        <rFont val="Times New Roman"/>
        <family val="1"/>
      </rPr>
      <t>Serviço de Desintoxicação, Extensivo ao Exterior</t>
    </r>
  </si>
  <si>
    <r>
      <rPr>
        <sz val="12"/>
        <rFont val="新細明體"/>
        <family val="1"/>
      </rPr>
      <t>中途宿舍</t>
    </r>
  </si>
  <si>
    <r>
      <rPr>
        <sz val="12"/>
        <rFont val="新細明體"/>
        <family val="1"/>
      </rPr>
      <t xml:space="preserve">預防藥物依賴
</t>
    </r>
    <r>
      <rPr>
        <sz val="12"/>
        <rFont val="Times New Roman"/>
        <family val="1"/>
      </rPr>
      <t>Serviço de Prevenção da Toxicodependência</t>
    </r>
  </si>
  <si>
    <r>
      <rPr>
        <b/>
        <sz val="12"/>
        <rFont val="新細明體"/>
        <family val="1"/>
      </rPr>
      <t xml:space="preserve">總數
</t>
    </r>
    <r>
      <rPr>
        <b/>
        <sz val="12"/>
        <rFont val="Times New Roman"/>
        <family val="1"/>
      </rPr>
      <t>Total</t>
    </r>
  </si>
  <si>
    <r>
      <rPr>
        <sz val="12"/>
        <rFont val="新細明體"/>
        <family val="1"/>
      </rPr>
      <t>尿片</t>
    </r>
  </si>
  <si>
    <r>
      <rPr>
        <sz val="12"/>
        <rFont val="新細明體"/>
        <family val="1"/>
      </rPr>
      <t>長者院舍</t>
    </r>
  </si>
  <si>
    <r>
      <rPr>
        <sz val="12"/>
        <rFont val="新細明體"/>
        <family val="1"/>
      </rPr>
      <t>復康院舍</t>
    </r>
  </si>
  <si>
    <r>
      <rPr>
        <sz val="12"/>
        <rFont val="新細明體"/>
        <family val="1"/>
      </rPr>
      <t>扣除尿片數的淨數</t>
    </r>
  </si>
  <si>
    <t>調整(非當季的從支付中扣減的退回)</t>
  </si>
  <si>
    <t>定期津助</t>
  </si>
  <si>
    <t>偶津</t>
  </si>
  <si>
    <t>42002</t>
  </si>
  <si>
    <t>82000</t>
  </si>
  <si>
    <r>
      <rPr>
        <b/>
        <sz val="12"/>
        <rFont val="新細明體"/>
        <family val="1"/>
      </rPr>
      <t>社會服務機構</t>
    </r>
    <r>
      <rPr>
        <b/>
        <sz val="12"/>
        <rFont val="Times New Roman"/>
        <family val="1"/>
      </rPr>
      <t>/</t>
    </r>
    <r>
      <rPr>
        <b/>
        <sz val="12"/>
        <rFont val="新細明體"/>
        <family val="1"/>
      </rPr>
      <t>社團之偶發性資助總額</t>
    </r>
    <r>
      <rPr>
        <b/>
        <sz val="12"/>
        <rFont val="Times New Roman"/>
        <family val="1"/>
      </rPr>
      <t xml:space="preserve"> 
Montante global do subsídio eventual atribuído a instituições / associações de serviço social</t>
    </r>
  </si>
  <si>
    <t>第二季</t>
  </si>
  <si>
    <r>
      <rPr>
        <sz val="12"/>
        <rFont val="新細明體"/>
        <family val="1"/>
      </rPr>
      <t xml:space="preserve">社區青年工作隊及其他
</t>
    </r>
    <r>
      <rPr>
        <sz val="12"/>
        <rFont val="Times New Roman"/>
        <family val="1"/>
      </rPr>
      <t>Equipa de Intervenção Comunitária para Jovens</t>
    </r>
  </si>
</sst>
</file>

<file path=xl/styles.xml><?xml version="1.0" encoding="utf-8"?>
<styleSheet xmlns="http://schemas.openxmlformats.org/spreadsheetml/2006/main">
  <numFmts count="62">
    <numFmt numFmtId="5" formatCode="&quot;P&quot;#,##0_);\(&quot;P&quot;#,##0\)"/>
    <numFmt numFmtId="6" formatCode="&quot;P&quot;#,##0_);[Red]\(&quot;P&quot;#,##0\)"/>
    <numFmt numFmtId="7" formatCode="&quot;P&quot;#,##0.00_);\(&quot;P&quot;#,##0.00\)"/>
    <numFmt numFmtId="8" formatCode="&quot;P&quot;#,##0.00_);[Red]\(&quot;P&quot;#,##0.00\)"/>
    <numFmt numFmtId="42" formatCode="_(&quot;P&quot;* #,##0_);_(&quot;P&quot;* \(#,##0\);_(&quot;P&quot;* &quot;-&quot;_);_(@_)"/>
    <numFmt numFmtId="41" formatCode="_(* #,##0_);_(* \(#,##0\);_(* &quot;-&quot;_);_(@_)"/>
    <numFmt numFmtId="44" formatCode="_(&quot;P&quot;* #,##0.00_);_(&quot;P&quot;* \(#,##0.00\);_(&quot;P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&quot;HK$&quot;* #,##0.00_);_(&quot;HK$&quot;* \(#,##0.00\);_(&quot;HK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* #,##0_);_(* \(#,##0\);_(* &quot;-&quot;??_);_(@_)"/>
    <numFmt numFmtId="194" formatCode="0.0%"/>
    <numFmt numFmtId="195" formatCode="&quot;$&quot;#,##0_);\(&quot;$&quot;#,##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0_ "/>
    <numFmt numFmtId="199" formatCode="_-* #,##0.0_-;\-* #,##0.0_-;_-* &quot;-&quot;??_-;_-@_-"/>
    <numFmt numFmtId="200" formatCode="_-* #,##0_-;\-* #,##0_-;_-* &quot;-&quot;??_-;_-@_-"/>
    <numFmt numFmtId="201" formatCode="#,##0.00_ "/>
    <numFmt numFmtId="202" formatCode="#,##0.0_ "/>
    <numFmt numFmtId="203" formatCode="#,##0_ "/>
    <numFmt numFmtId="204" formatCode="0.0"/>
    <numFmt numFmtId="205" formatCode="#,##0.0_);[Red]\(#,##0.0\)"/>
    <numFmt numFmtId="206" formatCode="_-* #,##0.000_-;\-* #,##0.000_-;_-* &quot;-&quot;??_-;_-@_-"/>
    <numFmt numFmtId="207" formatCode="#,##0\ &quot;Esc.&quot;;\-#,##0\ &quot;Esc.&quot;"/>
    <numFmt numFmtId="208" formatCode="#,##0\ &quot;Esc.&quot;;[Red]\-#,##0\ &quot;Esc.&quot;"/>
    <numFmt numFmtId="209" formatCode="#,##0.00\ &quot;Esc.&quot;;\-#,##0.00\ &quot;Esc.&quot;"/>
    <numFmt numFmtId="210" formatCode="#,##0.00\ &quot;Esc.&quot;;[Red]\-#,##0.00\ &quot;Esc.&quot;"/>
    <numFmt numFmtId="211" formatCode="_-* #,##0\ &quot;Esc.&quot;_-;\-* #,##0\ &quot;Esc.&quot;_-;_-* &quot;-&quot;\ &quot;Esc.&quot;_-;_-@_-"/>
    <numFmt numFmtId="212" formatCode="_-* #,##0\ _E_s_c_._-;\-* #,##0\ _E_s_c_._-;_-* &quot;-&quot;\ _E_s_c_._-;_-@_-"/>
    <numFmt numFmtId="213" formatCode="_-* #,##0.00\ &quot;Esc.&quot;_-;\-* #,##0.00\ &quot;Esc.&quot;_-;_-* &quot;-&quot;??\ &quot;Esc.&quot;_-;_-@_-"/>
    <numFmt numFmtId="214" formatCode="_-* #,##0.00\ _E_s_c_._-;\-* #,##0.00\ _E_s_c_._-;_-* &quot;-&quot;??\ _E_s_c_._-;_-@_-"/>
    <numFmt numFmtId="215" formatCode="#."/>
    <numFmt numFmtId="216" formatCode="dd\-mmm\-yy_)"/>
    <numFmt numFmtId="217" formatCode="_(* #,##0.0_);_(* \(#,##0.0\);_(* &quot;-&quot;??_);_(@_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m&quot;月&quot;d&quot;日&quot;"/>
    <numFmt numFmtId="222" formatCode="0.00_);[Red]\(0.00\)"/>
    <numFmt numFmtId="223" formatCode="0.00_);\(0.00\)"/>
    <numFmt numFmtId="224" formatCode="_-* #,##0.0000_-;\-* #,##0.0000_-;_-* &quot;-&quot;??_-;_-@_-"/>
    <numFmt numFmtId="225" formatCode="&quot;$&quot;#,##0.00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新細明體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sz val="12"/>
      <color indexed="52"/>
      <name val="新細明體"/>
      <family val="1"/>
    </font>
    <font>
      <b/>
      <sz val="12"/>
      <color indexed="63"/>
      <name val="新細明體"/>
      <family val="1"/>
    </font>
    <font>
      <sz val="12"/>
      <color indexed="62"/>
      <name val="新細明體"/>
      <family val="1"/>
    </font>
    <font>
      <i/>
      <sz val="12"/>
      <color indexed="23"/>
      <name val="新細明體"/>
      <family val="1"/>
    </font>
    <font>
      <sz val="12"/>
      <color indexed="6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16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8" fillId="17" borderId="2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3" fillId="7" borderId="2" applyNumberFormat="0" applyAlignment="0" applyProtection="0"/>
    <xf numFmtId="0" fontId="22" fillId="17" borderId="8" applyNumberFormat="0" applyAlignment="0" applyProtection="0"/>
    <xf numFmtId="0" fontId="19" fillId="23" borderId="9" applyNumberFormat="0" applyAlignment="0" applyProtection="0"/>
    <xf numFmtId="0" fontId="17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89" fontId="2" fillId="0" borderId="10" xfId="33" applyFont="1" applyBorder="1" applyAlignment="1">
      <alignment vertical="center"/>
    </xf>
    <xf numFmtId="189" fontId="2" fillId="0" borderId="11" xfId="33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89" fontId="3" fillId="0" borderId="13" xfId="33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89" fontId="3" fillId="0" borderId="11" xfId="33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89" fontId="3" fillId="0" borderId="11" xfId="33" applyFont="1" applyBorder="1" applyAlignment="1">
      <alignment horizontal="center" vertical="center"/>
    </xf>
    <xf numFmtId="189" fontId="2" fillId="0" borderId="0" xfId="33" applyFont="1" applyAlignment="1">
      <alignment/>
    </xf>
    <xf numFmtId="0" fontId="0" fillId="0" borderId="0" xfId="0" applyFont="1" applyAlignment="1">
      <alignment/>
    </xf>
    <xf numFmtId="189" fontId="0" fillId="0" borderId="0" xfId="33" applyFont="1" applyAlignment="1">
      <alignment/>
    </xf>
    <xf numFmtId="0" fontId="0" fillId="0" borderId="0" xfId="0" applyFont="1" applyAlignment="1">
      <alignment vertical="center"/>
    </xf>
    <xf numFmtId="189" fontId="0" fillId="0" borderId="0" xfId="33" applyFont="1" applyAlignment="1">
      <alignment vertical="center"/>
    </xf>
    <xf numFmtId="189" fontId="0" fillId="0" borderId="13" xfId="33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89" fontId="0" fillId="0" borderId="13" xfId="33" applyFont="1" applyBorder="1" applyAlignment="1">
      <alignment vertical="center"/>
    </xf>
    <xf numFmtId="189" fontId="0" fillId="0" borderId="13" xfId="0" applyNumberFormat="1" applyFont="1" applyBorder="1" applyAlignment="1">
      <alignment vertical="center"/>
    </xf>
    <xf numFmtId="189" fontId="2" fillId="0" borderId="11" xfId="33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189" fontId="0" fillId="0" borderId="13" xfId="33" applyFont="1" applyFill="1" applyBorder="1" applyAlignment="1">
      <alignment vertical="center"/>
    </xf>
    <xf numFmtId="189" fontId="0" fillId="0" borderId="0" xfId="33" applyFont="1" applyFill="1" applyAlignment="1">
      <alignment vertical="center"/>
    </xf>
    <xf numFmtId="189" fontId="0" fillId="0" borderId="0" xfId="33" applyFont="1" applyFill="1" applyAlignment="1">
      <alignment/>
    </xf>
    <xf numFmtId="0" fontId="3" fillId="0" borderId="15" xfId="0" applyFont="1" applyBorder="1" applyAlignment="1">
      <alignment vertical="center"/>
    </xf>
    <xf numFmtId="189" fontId="2" fillId="0" borderId="16" xfId="33" applyFont="1" applyBorder="1" applyAlignment="1">
      <alignment vertical="center"/>
    </xf>
    <xf numFmtId="4" fontId="0" fillId="0" borderId="0" xfId="0" applyNumberFormat="1" applyFont="1" applyAlignment="1">
      <alignment/>
    </xf>
    <xf numFmtId="189" fontId="2" fillId="0" borderId="12" xfId="33" applyFont="1" applyBorder="1" applyAlignment="1">
      <alignment/>
    </xf>
    <xf numFmtId="0" fontId="0" fillId="0" borderId="0" xfId="0" applyAlignment="1">
      <alignment horizontal="center" vertical="center"/>
    </xf>
    <xf numFmtId="189" fontId="0" fillId="0" borderId="13" xfId="33" applyFont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17" xfId="0" applyFont="1" applyBorder="1" applyAlignment="1">
      <alignment/>
    </xf>
    <xf numFmtId="189" fontId="2" fillId="0" borderId="17" xfId="33" applyFont="1" applyBorder="1" applyAlignment="1">
      <alignment/>
    </xf>
    <xf numFmtId="189" fontId="0" fillId="0" borderId="12" xfId="33" applyFont="1" applyBorder="1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189" fontId="2" fillId="0" borderId="0" xfId="33" applyFont="1" applyFill="1" applyBorder="1" applyAlignment="1">
      <alignment vertical="center"/>
    </xf>
    <xf numFmtId="189" fontId="3" fillId="0" borderId="13" xfId="33" applyFont="1" applyFill="1" applyBorder="1" applyAlignment="1">
      <alignment vertical="center"/>
    </xf>
    <xf numFmtId="189" fontId="3" fillId="0" borderId="11" xfId="33" applyFont="1" applyFill="1" applyBorder="1" applyAlignment="1">
      <alignment vertical="center"/>
    </xf>
    <xf numFmtId="189" fontId="2" fillId="0" borderId="10" xfId="33" applyFont="1" applyFill="1" applyBorder="1" applyAlignment="1">
      <alignment vertical="center"/>
    </xf>
    <xf numFmtId="40" fontId="2" fillId="0" borderId="11" xfId="33" applyNumberFormat="1" applyFont="1" applyFill="1" applyBorder="1" applyAlignment="1">
      <alignment vertical="center"/>
    </xf>
    <xf numFmtId="189" fontId="3" fillId="0" borderId="11" xfId="33" applyFont="1" applyFill="1" applyBorder="1" applyAlignment="1">
      <alignment horizontal="center" vertical="center"/>
    </xf>
    <xf numFmtId="189" fontId="0" fillId="0" borderId="13" xfId="33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89" fontId="2" fillId="0" borderId="11" xfId="33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189" fontId="0" fillId="0" borderId="0" xfId="33" applyFont="1" applyAlignment="1">
      <alignment horizontal="center"/>
    </xf>
    <xf numFmtId="189" fontId="0" fillId="0" borderId="0" xfId="33" applyFont="1" applyAlignment="1" quotePrefix="1">
      <alignment horizontal="center"/>
    </xf>
    <xf numFmtId="189" fontId="0" fillId="0" borderId="17" xfId="33" applyFont="1" applyBorder="1" applyAlignment="1">
      <alignment/>
    </xf>
    <xf numFmtId="0" fontId="0" fillId="0" borderId="0" xfId="0" applyFont="1" applyBorder="1" applyAlignment="1">
      <alignment/>
    </xf>
    <xf numFmtId="0" fontId="0" fillId="17" borderId="13" xfId="0" applyFont="1" applyFill="1" applyBorder="1" applyAlignment="1">
      <alignment vertical="center"/>
    </xf>
    <xf numFmtId="189" fontId="0" fillId="17" borderId="13" xfId="33" applyFont="1" applyFill="1" applyBorder="1" applyAlignment="1">
      <alignment vertical="center"/>
    </xf>
    <xf numFmtId="0" fontId="0" fillId="17" borderId="13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189" fontId="3" fillId="0" borderId="19" xfId="33" applyFont="1" applyBorder="1" applyAlignment="1">
      <alignment horizontal="center" vertical="center" wrapText="1"/>
    </xf>
    <xf numFmtId="189" fontId="3" fillId="0" borderId="17" xfId="33" applyFont="1" applyBorder="1" applyAlignment="1">
      <alignment horizontal="center" vertical="center"/>
    </xf>
    <xf numFmtId="189" fontId="3" fillId="0" borderId="20" xfId="33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89" fontId="3" fillId="0" borderId="0" xfId="33" applyFont="1" applyAlignment="1">
      <alignment horizontal="center" vertical="center" wrapText="1"/>
    </xf>
    <xf numFmtId="189" fontId="6" fillId="0" borderId="0" xfId="33" applyFont="1" applyAlignment="1">
      <alignment horizontal="center" vertical="center" wrapText="1"/>
    </xf>
    <xf numFmtId="0" fontId="0" fillId="24" borderId="13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15</xdr:row>
      <xdr:rowOff>276225</xdr:rowOff>
    </xdr:from>
    <xdr:to>
      <xdr:col>7</xdr:col>
      <xdr:colOff>0</xdr:colOff>
      <xdr:row>15</xdr:row>
      <xdr:rowOff>276225</xdr:rowOff>
    </xdr:to>
    <xdr:sp>
      <xdr:nvSpPr>
        <xdr:cNvPr id="1" name="直線單箭頭接點 2"/>
        <xdr:cNvSpPr>
          <a:spLocks/>
        </xdr:cNvSpPr>
      </xdr:nvSpPr>
      <xdr:spPr>
        <a:xfrm rot="10800000">
          <a:off x="6115050" y="7715250"/>
          <a:ext cx="0" cy="0"/>
        </a:xfrm>
        <a:prstGeom prst="straightConnector1">
          <a:avLst/>
        </a:prstGeom>
        <a:noFill/>
        <a:ln w="222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10.12:8080/My%20Documents\Suplementar%20&amp;%20Alteracao\1alt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10.12:8080/attachment/&#27231;&#27083;&#32317;&#36039;&#21161;2010_&#31532;&#19968;&#233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  <sheetName val="C"/>
      <sheetName val="Rubrica data_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 (R)"/>
      <sheetName val="Domic"/>
      <sheetName val="Inst (DEP)"/>
    </sheetNames>
    <sheetDataSet>
      <sheetData sheetId="0">
        <row r="1">
          <cell r="B1" t="str">
            <v>機構編號</v>
          </cell>
          <cell r="C1" t="str">
            <v>機構名稱</v>
          </cell>
          <cell r="D1" t="str">
            <v>一月</v>
          </cell>
          <cell r="E1" t="str">
            <v>二月</v>
          </cell>
          <cell r="F1" t="str">
            <v>三月</v>
          </cell>
          <cell r="G1" t="str">
            <v>四月</v>
          </cell>
          <cell r="I1" t="str">
            <v>六月</v>
          </cell>
          <cell r="J1" t="str">
            <v>七月</v>
          </cell>
          <cell r="K1" t="str">
            <v>八月</v>
          </cell>
          <cell r="L1" t="str">
            <v>九月</v>
          </cell>
          <cell r="M1" t="str">
            <v>十月</v>
          </cell>
          <cell r="N1" t="str">
            <v>十一月</v>
          </cell>
          <cell r="O1" t="str">
            <v>十二月</v>
          </cell>
          <cell r="P1" t="str">
            <v>總金額</v>
          </cell>
        </row>
        <row r="2">
          <cell r="B2" t="str">
            <v>04.02.01.01</v>
          </cell>
          <cell r="C2" t="str">
            <v>社團（社會服務設施）</v>
          </cell>
        </row>
        <row r="3">
          <cell r="B3">
            <v>1043</v>
          </cell>
          <cell r="C3" t="str">
            <v>澳門基督教青年會</v>
          </cell>
          <cell r="D3">
            <v>30000</v>
          </cell>
          <cell r="E3">
            <v>30000</v>
          </cell>
          <cell r="F3">
            <v>30000</v>
          </cell>
          <cell r="G3">
            <v>30000</v>
          </cell>
        </row>
        <row r="4">
          <cell r="B4">
            <v>1069</v>
          </cell>
          <cell r="C4" t="str">
            <v>少年飛鷹</v>
          </cell>
          <cell r="D4">
            <v>90216</v>
          </cell>
          <cell r="E4">
            <v>90216</v>
          </cell>
          <cell r="F4">
            <v>90216</v>
          </cell>
          <cell r="G4">
            <v>90216</v>
          </cell>
        </row>
        <row r="5">
          <cell r="B5">
            <v>1073</v>
          </cell>
          <cell r="C5" t="str">
            <v>希望之源 (總會)</v>
          </cell>
          <cell r="D5">
            <v>30000</v>
          </cell>
          <cell r="E5">
            <v>30000</v>
          </cell>
          <cell r="F5">
            <v>30000</v>
          </cell>
          <cell r="G5">
            <v>30000</v>
          </cell>
        </row>
        <row r="6">
          <cell r="B6">
            <v>1074</v>
          </cell>
          <cell r="C6" t="str">
            <v>聖公會澳門社會服務處</v>
          </cell>
          <cell r="D6">
            <v>30000</v>
          </cell>
          <cell r="E6">
            <v>30000</v>
          </cell>
          <cell r="F6">
            <v>30000</v>
          </cell>
          <cell r="G6">
            <v>30000</v>
          </cell>
        </row>
        <row r="7">
          <cell r="B7">
            <v>6012</v>
          </cell>
          <cell r="C7" t="str">
            <v>黑沙環區協會</v>
          </cell>
          <cell r="D7">
            <v>7485</v>
          </cell>
          <cell r="E7">
            <v>7485</v>
          </cell>
          <cell r="F7">
            <v>7485</v>
          </cell>
          <cell r="G7">
            <v>7485</v>
          </cell>
          <cell r="P7">
            <v>29940</v>
          </cell>
        </row>
        <row r="8">
          <cell r="B8">
            <v>6041</v>
          </cell>
          <cell r="C8" t="str">
            <v>善牧會</v>
          </cell>
          <cell r="D8">
            <v>30000</v>
          </cell>
          <cell r="E8">
            <v>30000</v>
          </cell>
          <cell r="F8">
            <v>30000</v>
          </cell>
          <cell r="G8">
            <v>30000</v>
          </cell>
        </row>
        <row r="9">
          <cell r="B9">
            <v>6042</v>
          </cell>
          <cell r="C9" t="str">
            <v>防止虐待兒童會</v>
          </cell>
          <cell r="D9">
            <v>30000</v>
          </cell>
          <cell r="E9">
            <v>30000</v>
          </cell>
          <cell r="F9">
            <v>30000</v>
          </cell>
          <cell r="G9">
            <v>30000</v>
          </cell>
        </row>
        <row r="10">
          <cell r="B10">
            <v>6043</v>
          </cell>
          <cell r="C10" t="str">
            <v>鮑思高青年服務網絡</v>
          </cell>
          <cell r="D10">
            <v>30000</v>
          </cell>
          <cell r="E10">
            <v>30000</v>
          </cell>
          <cell r="F10">
            <v>30000</v>
          </cell>
          <cell r="G10">
            <v>30000</v>
          </cell>
        </row>
        <row r="11">
          <cell r="B11">
            <v>6045</v>
          </cell>
          <cell r="C11" t="str">
            <v>循道衛理</v>
          </cell>
          <cell r="D11">
            <v>30000</v>
          </cell>
          <cell r="E11">
            <v>30000</v>
          </cell>
          <cell r="F11">
            <v>30000</v>
          </cell>
          <cell r="G11">
            <v>30000</v>
          </cell>
        </row>
        <row r="12">
          <cell r="B12">
            <v>7001</v>
          </cell>
          <cell r="C12" t="str">
            <v>澳門工會聯合總會</v>
          </cell>
          <cell r="D12">
            <v>60000</v>
          </cell>
          <cell r="E12">
            <v>60000</v>
          </cell>
          <cell r="F12">
            <v>60000</v>
          </cell>
          <cell r="G12">
            <v>60000</v>
          </cell>
          <cell r="P12">
            <v>240000</v>
          </cell>
        </row>
        <row r="13">
          <cell r="B13">
            <v>7002</v>
          </cell>
          <cell r="C13" t="str">
            <v>澳門明愛</v>
          </cell>
          <cell r="D13">
            <v>60000</v>
          </cell>
          <cell r="E13">
            <v>60000</v>
          </cell>
          <cell r="F13">
            <v>60000</v>
          </cell>
          <cell r="G13">
            <v>60000</v>
          </cell>
          <cell r="P13">
            <v>240000</v>
          </cell>
        </row>
        <row r="14">
          <cell r="B14">
            <v>7003</v>
          </cell>
          <cell r="C14" t="str">
            <v>澳門婦女聯合會</v>
          </cell>
          <cell r="D14">
            <v>60000</v>
          </cell>
          <cell r="E14">
            <v>60000</v>
          </cell>
          <cell r="F14">
            <v>60000</v>
          </cell>
          <cell r="G14">
            <v>60000</v>
          </cell>
          <cell r="P14">
            <v>240000</v>
          </cell>
        </row>
        <row r="15">
          <cell r="B15">
            <v>7005</v>
          </cell>
          <cell r="C15" t="str">
            <v>路環街坊四廟慈善會</v>
          </cell>
          <cell r="D15">
            <v>3604</v>
          </cell>
          <cell r="E15">
            <v>3604</v>
          </cell>
          <cell r="F15">
            <v>3604</v>
          </cell>
          <cell r="G15">
            <v>3604</v>
          </cell>
          <cell r="P15">
            <v>14416</v>
          </cell>
        </row>
        <row r="16">
          <cell r="B16">
            <v>7006</v>
          </cell>
          <cell r="C16" t="str">
            <v>澳門街坊會聯合總會</v>
          </cell>
          <cell r="D16">
            <v>60000</v>
          </cell>
          <cell r="E16">
            <v>60000</v>
          </cell>
          <cell r="F16">
            <v>60000</v>
          </cell>
          <cell r="G16">
            <v>60000</v>
          </cell>
          <cell r="P16">
            <v>240000</v>
          </cell>
        </row>
        <row r="17">
          <cell r="B17">
            <v>7011</v>
          </cell>
          <cell r="C17" t="str">
            <v>澳門社會工作人員協進會</v>
          </cell>
          <cell r="D17">
            <v>15801</v>
          </cell>
          <cell r="E17">
            <v>15801</v>
          </cell>
          <cell r="F17">
            <v>15801</v>
          </cell>
          <cell r="G17">
            <v>15801</v>
          </cell>
          <cell r="P17">
            <v>63204</v>
          </cell>
        </row>
        <row r="18">
          <cell r="B18">
            <v>7021</v>
          </cell>
          <cell r="C18" t="str">
            <v>聖安多尼濟貧會</v>
          </cell>
          <cell r="D18">
            <v>1386</v>
          </cell>
          <cell r="E18">
            <v>1386</v>
          </cell>
          <cell r="F18">
            <v>1386</v>
          </cell>
          <cell r="G18">
            <v>1386</v>
          </cell>
          <cell r="P18">
            <v>5544</v>
          </cell>
        </row>
        <row r="19">
          <cell r="B19">
            <v>7028</v>
          </cell>
          <cell r="C19" t="str">
            <v>澳門傷殘人士服務協進會</v>
          </cell>
          <cell r="D19">
            <v>30000</v>
          </cell>
          <cell r="E19">
            <v>30000</v>
          </cell>
          <cell r="F19">
            <v>30000</v>
          </cell>
          <cell r="G19">
            <v>30000</v>
          </cell>
          <cell r="P19">
            <v>120000</v>
          </cell>
        </row>
        <row r="20">
          <cell r="B20">
            <v>7029</v>
          </cell>
          <cell r="C20" t="str">
            <v>澳門愛心之友協進會</v>
          </cell>
          <cell r="D20">
            <v>30000</v>
          </cell>
          <cell r="E20">
            <v>30000</v>
          </cell>
          <cell r="F20">
            <v>30000</v>
          </cell>
          <cell r="G20">
            <v>30000</v>
          </cell>
          <cell r="P20">
            <v>120000</v>
          </cell>
        </row>
        <row r="21">
          <cell r="B21">
            <v>7030</v>
          </cell>
          <cell r="C21" t="str">
            <v>澳門傷殘人士體育協會</v>
          </cell>
          <cell r="D21">
            <v>30000</v>
          </cell>
          <cell r="E21">
            <v>30000</v>
          </cell>
          <cell r="F21">
            <v>30000</v>
          </cell>
          <cell r="G21">
            <v>30000</v>
          </cell>
          <cell r="P21">
            <v>120000</v>
          </cell>
        </row>
        <row r="22">
          <cell r="B22">
            <v>7033</v>
          </cell>
          <cell r="C22" t="str">
            <v>澳門弱智人士服務協會</v>
          </cell>
          <cell r="D22">
            <v>30000</v>
          </cell>
          <cell r="E22">
            <v>30000</v>
          </cell>
          <cell r="F22">
            <v>30000</v>
          </cell>
          <cell r="G22">
            <v>30000</v>
          </cell>
          <cell r="P22">
            <v>120000</v>
          </cell>
        </row>
        <row r="23">
          <cell r="B23">
            <v>7034</v>
          </cell>
          <cell r="C23" t="str">
            <v>澳門利民會</v>
          </cell>
          <cell r="D23">
            <v>30000</v>
          </cell>
          <cell r="E23">
            <v>30000</v>
          </cell>
          <cell r="F23">
            <v>30000</v>
          </cell>
          <cell r="G23">
            <v>30000</v>
          </cell>
          <cell r="P23">
            <v>120000</v>
          </cell>
        </row>
        <row r="24">
          <cell r="B24">
            <v>7035</v>
          </cell>
          <cell r="C24" t="str">
            <v>澳門特殊奧運會</v>
          </cell>
          <cell r="D24">
            <v>30000</v>
          </cell>
          <cell r="E24">
            <v>30000</v>
          </cell>
          <cell r="F24">
            <v>30000</v>
          </cell>
          <cell r="G24">
            <v>30000</v>
          </cell>
          <cell r="P24">
            <v>120000</v>
          </cell>
        </row>
        <row r="25">
          <cell r="B25">
            <v>7036</v>
          </cell>
          <cell r="C25" t="str">
            <v>澳門弱智人士家長協進會</v>
          </cell>
          <cell r="D25">
            <v>30000</v>
          </cell>
          <cell r="E25">
            <v>30000</v>
          </cell>
          <cell r="F25">
            <v>30000</v>
          </cell>
          <cell r="G25">
            <v>30000</v>
          </cell>
          <cell r="P25">
            <v>120000</v>
          </cell>
        </row>
        <row r="26">
          <cell r="B26">
            <v>7037</v>
          </cell>
          <cell r="C26" t="str">
            <v>澳門聾人協會</v>
          </cell>
          <cell r="D26">
            <v>30000</v>
          </cell>
          <cell r="E26">
            <v>30000</v>
          </cell>
          <cell r="F26">
            <v>30000</v>
          </cell>
          <cell r="G26">
            <v>30000</v>
          </cell>
          <cell r="P26">
            <v>120000</v>
          </cell>
        </row>
        <row r="27">
          <cell r="B27">
            <v>7038</v>
          </cell>
          <cell r="C27" t="str">
            <v>同善堂</v>
          </cell>
          <cell r="D27">
            <v>60000</v>
          </cell>
          <cell r="E27">
            <v>60000</v>
          </cell>
          <cell r="F27">
            <v>60000</v>
          </cell>
          <cell r="G27">
            <v>60000</v>
          </cell>
          <cell r="P27">
            <v>240000</v>
          </cell>
        </row>
        <row r="28">
          <cell r="B28">
            <v>7046</v>
          </cell>
          <cell r="C28" t="str">
            <v>恆毅社</v>
          </cell>
          <cell r="D28">
            <v>37330</v>
          </cell>
          <cell r="E28">
            <v>37330</v>
          </cell>
          <cell r="F28">
            <v>37330</v>
          </cell>
          <cell r="G28">
            <v>37330</v>
          </cell>
          <cell r="P28">
            <v>149320</v>
          </cell>
        </row>
        <row r="29">
          <cell r="B29">
            <v>7047</v>
          </cell>
          <cell r="C29" t="str">
            <v>澳門青年志願者協會</v>
          </cell>
          <cell r="D29">
            <v>30000</v>
          </cell>
          <cell r="E29">
            <v>30000</v>
          </cell>
          <cell r="F29">
            <v>30000</v>
          </cell>
          <cell r="G29">
            <v>30000</v>
          </cell>
          <cell r="P29">
            <v>120000</v>
          </cell>
        </row>
        <row r="30">
          <cell r="B30">
            <v>7049</v>
          </cell>
          <cell r="C30" t="str">
            <v>澳門聾人(成人)特殊教育協會</v>
          </cell>
          <cell r="D30">
            <v>30000</v>
          </cell>
          <cell r="E30">
            <v>30000</v>
          </cell>
          <cell r="F30">
            <v>30000</v>
          </cell>
          <cell r="G30">
            <v>30000</v>
          </cell>
          <cell r="P30">
            <v>120000</v>
          </cell>
        </row>
        <row r="31">
          <cell r="B31">
            <v>7054</v>
          </cell>
          <cell r="C31" t="str">
            <v>澳門腎友協會</v>
          </cell>
          <cell r="D31">
            <v>30000</v>
          </cell>
          <cell r="E31">
            <v>30000</v>
          </cell>
          <cell r="F31">
            <v>30000</v>
          </cell>
          <cell r="G31">
            <v>30000</v>
          </cell>
          <cell r="P31">
            <v>120000</v>
          </cell>
        </row>
        <row r="32">
          <cell r="B32">
            <v>7055</v>
          </cell>
          <cell r="C32" t="str">
            <v>澳門新一代協進會</v>
          </cell>
          <cell r="D32">
            <v>12730</v>
          </cell>
          <cell r="E32">
            <v>32866</v>
          </cell>
          <cell r="F32">
            <v>32866</v>
          </cell>
          <cell r="G32">
            <v>32866</v>
          </cell>
          <cell r="P32">
            <v>111328</v>
          </cell>
        </row>
        <row r="33">
          <cell r="B33">
            <v>7057</v>
          </cell>
          <cell r="C33" t="str">
            <v>母親會</v>
          </cell>
          <cell r="D33">
            <v>60000</v>
          </cell>
          <cell r="E33">
            <v>60000</v>
          </cell>
          <cell r="F33">
            <v>60000</v>
          </cell>
          <cell r="G33">
            <v>60000</v>
          </cell>
          <cell r="P33">
            <v>240000</v>
          </cell>
        </row>
        <row r="34">
          <cell r="B34">
            <v>7067</v>
          </cell>
          <cell r="C34" t="str">
            <v>仁慈堂</v>
          </cell>
          <cell r="D34">
            <v>60000</v>
          </cell>
          <cell r="E34">
            <v>60000</v>
          </cell>
          <cell r="F34">
            <v>60000</v>
          </cell>
          <cell r="G34">
            <v>60000</v>
          </cell>
          <cell r="P34">
            <v>240000</v>
          </cell>
        </row>
        <row r="35">
          <cell r="B35">
            <v>9007</v>
          </cell>
          <cell r="C35" t="str">
            <v>澳門漁民互助會</v>
          </cell>
          <cell r="D35">
            <v>30000</v>
          </cell>
          <cell r="E35">
            <v>30000</v>
          </cell>
          <cell r="F35">
            <v>30000</v>
          </cell>
          <cell r="G35">
            <v>30000</v>
          </cell>
          <cell r="P35">
            <v>120000</v>
          </cell>
        </row>
        <row r="36">
          <cell r="B36">
            <v>9008</v>
          </cell>
          <cell r="C36" t="str">
            <v>澳門義務工作者協會</v>
          </cell>
          <cell r="D36">
            <v>30000</v>
          </cell>
          <cell r="E36">
            <v>30000</v>
          </cell>
          <cell r="F36">
            <v>30000</v>
          </cell>
          <cell r="G36">
            <v>30000</v>
          </cell>
          <cell r="P36">
            <v>120000</v>
          </cell>
        </row>
        <row r="37">
          <cell r="B37">
            <v>9021</v>
          </cell>
          <cell r="C37" t="str">
            <v>澳門紅十字會</v>
          </cell>
          <cell r="D37">
            <v>861667</v>
          </cell>
          <cell r="E37">
            <v>861667</v>
          </cell>
          <cell r="F37">
            <v>861667</v>
          </cell>
          <cell r="G37">
            <v>861667</v>
          </cell>
          <cell r="P37">
            <v>3446668</v>
          </cell>
        </row>
        <row r="38">
          <cell r="B38">
            <v>9050</v>
          </cell>
          <cell r="C38" t="str">
            <v>澳門義務青年會</v>
          </cell>
          <cell r="D38">
            <v>72480</v>
          </cell>
          <cell r="E38">
            <v>72480</v>
          </cell>
          <cell r="F38">
            <v>72480</v>
          </cell>
          <cell r="G38">
            <v>72480</v>
          </cell>
          <cell r="P38">
            <v>289920</v>
          </cell>
        </row>
        <row r="39">
          <cell r="C39" t="str">
            <v>合計：</v>
          </cell>
          <cell r="D39">
            <v>2122699</v>
          </cell>
          <cell r="E39">
            <v>2142835</v>
          </cell>
          <cell r="F39">
            <v>2142835</v>
          </cell>
          <cell r="G39">
            <v>2142835</v>
          </cell>
          <cell r="P39">
            <v>7350340</v>
          </cell>
        </row>
        <row r="41">
          <cell r="B41" t="str">
            <v>04.02.01.02</v>
          </cell>
          <cell r="C41" t="str">
            <v>兒青範疇</v>
          </cell>
        </row>
        <row r="42">
          <cell r="C42" t="str">
            <v>托兒所（社會服務設施）</v>
          </cell>
        </row>
        <row r="43">
          <cell r="B43">
            <v>1010</v>
          </cell>
          <cell r="C43" t="str">
            <v>氹仔坊眾托兒所</v>
          </cell>
          <cell r="D43">
            <v>81911</v>
          </cell>
          <cell r="E43">
            <v>81911</v>
          </cell>
          <cell r="F43">
            <v>81911</v>
          </cell>
          <cell r="G43">
            <v>81911</v>
          </cell>
          <cell r="P43">
            <v>327644</v>
          </cell>
        </row>
        <row r="44">
          <cell r="B44">
            <v>1011</v>
          </cell>
          <cell r="C44" t="str">
            <v>聖約翰托兒所</v>
          </cell>
          <cell r="D44">
            <v>204571</v>
          </cell>
          <cell r="E44">
            <v>204571</v>
          </cell>
          <cell r="F44">
            <v>204571</v>
          </cell>
          <cell r="G44">
            <v>204571</v>
          </cell>
          <cell r="P44">
            <v>818284</v>
          </cell>
        </row>
        <row r="45">
          <cell r="B45">
            <v>1012</v>
          </cell>
          <cell r="C45" t="str">
            <v>小海燕托兒所</v>
          </cell>
          <cell r="D45">
            <v>74226</v>
          </cell>
          <cell r="E45">
            <v>74226</v>
          </cell>
          <cell r="F45">
            <v>74226</v>
          </cell>
          <cell r="G45">
            <v>74226</v>
          </cell>
          <cell r="P45">
            <v>296904</v>
          </cell>
        </row>
        <row r="46">
          <cell r="B46">
            <v>1013</v>
          </cell>
          <cell r="C46" t="str">
            <v>婦聯小海豚托兒所</v>
          </cell>
          <cell r="D46">
            <v>106626</v>
          </cell>
          <cell r="E46">
            <v>94813</v>
          </cell>
          <cell r="F46">
            <v>94813</v>
          </cell>
          <cell r="G46">
            <v>94813</v>
          </cell>
          <cell r="P46">
            <v>391065</v>
          </cell>
        </row>
        <row r="47">
          <cell r="B47">
            <v>1014</v>
          </cell>
          <cell r="C47" t="str">
            <v>聖約翰托兒所(新口岸填海區)</v>
          </cell>
          <cell r="D47">
            <v>125151</v>
          </cell>
          <cell r="E47">
            <v>125151</v>
          </cell>
          <cell r="F47">
            <v>125151</v>
          </cell>
          <cell r="G47">
            <v>125151</v>
          </cell>
          <cell r="P47">
            <v>500604</v>
          </cell>
        </row>
        <row r="48">
          <cell r="B48">
            <v>1018</v>
          </cell>
          <cell r="C48" t="str">
            <v>明愛托兒所</v>
          </cell>
          <cell r="D48">
            <v>132310</v>
          </cell>
          <cell r="E48">
            <v>132310</v>
          </cell>
          <cell r="F48">
            <v>132310</v>
          </cell>
          <cell r="G48">
            <v>132310</v>
          </cell>
          <cell r="P48">
            <v>529240</v>
          </cell>
        </row>
        <row r="49">
          <cell r="B49">
            <v>1019</v>
          </cell>
          <cell r="C49" t="str">
            <v>婦聯第一托兒所</v>
          </cell>
          <cell r="D49">
            <v>162378</v>
          </cell>
          <cell r="E49">
            <v>162378</v>
          </cell>
          <cell r="F49">
            <v>162378</v>
          </cell>
          <cell r="G49">
            <v>162378</v>
          </cell>
          <cell r="P49">
            <v>649512</v>
          </cell>
        </row>
        <row r="50">
          <cell r="B50">
            <v>1020</v>
          </cell>
          <cell r="C50" t="str">
            <v>婦聯小燕子托兒所</v>
          </cell>
          <cell r="D50">
            <v>109726</v>
          </cell>
          <cell r="E50">
            <v>109726</v>
          </cell>
          <cell r="F50">
            <v>109726</v>
          </cell>
          <cell r="G50">
            <v>109726</v>
          </cell>
          <cell r="P50">
            <v>438904</v>
          </cell>
        </row>
        <row r="51">
          <cell r="B51">
            <v>1021</v>
          </cell>
          <cell r="C51" t="str">
            <v>工人托兒所</v>
          </cell>
          <cell r="D51">
            <v>87808</v>
          </cell>
          <cell r="E51">
            <v>87808</v>
          </cell>
          <cell r="F51">
            <v>87808</v>
          </cell>
          <cell r="G51">
            <v>87808</v>
          </cell>
          <cell r="P51">
            <v>351232</v>
          </cell>
        </row>
        <row r="52">
          <cell r="B52">
            <v>1022</v>
          </cell>
          <cell r="C52" t="str">
            <v>沙梨頭坊眾托兒中心</v>
          </cell>
          <cell r="D52">
            <v>87134</v>
          </cell>
          <cell r="E52">
            <v>87134</v>
          </cell>
          <cell r="F52">
            <v>87134</v>
          </cell>
          <cell r="G52">
            <v>87134</v>
          </cell>
          <cell r="P52">
            <v>348536</v>
          </cell>
        </row>
        <row r="53">
          <cell r="B53">
            <v>1023</v>
          </cell>
          <cell r="C53" t="str">
            <v>庇護十二托兒所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P53">
            <v>0</v>
          </cell>
        </row>
        <row r="54">
          <cell r="B54">
            <v>1025</v>
          </cell>
          <cell r="C54" t="str">
            <v>教宗若望廿三世托兒所</v>
          </cell>
          <cell r="D54">
            <v>111291</v>
          </cell>
          <cell r="E54">
            <v>111291</v>
          </cell>
          <cell r="F54">
            <v>111291</v>
          </cell>
          <cell r="G54">
            <v>111291</v>
          </cell>
          <cell r="P54">
            <v>445164</v>
          </cell>
        </row>
        <row r="55">
          <cell r="B55">
            <v>1026</v>
          </cell>
          <cell r="C55" t="str">
            <v>聖瑪沙利羅慈惠托兒所</v>
          </cell>
          <cell r="D55">
            <v>192241</v>
          </cell>
          <cell r="E55">
            <v>192241</v>
          </cell>
          <cell r="F55">
            <v>192241</v>
          </cell>
          <cell r="G55">
            <v>192241</v>
          </cell>
          <cell r="P55">
            <v>768964</v>
          </cell>
        </row>
        <row r="56">
          <cell r="B56">
            <v>1027</v>
          </cell>
          <cell r="C56" t="str">
            <v>國際傳教證道會托兒所</v>
          </cell>
          <cell r="D56">
            <v>32368</v>
          </cell>
          <cell r="E56">
            <v>32368</v>
          </cell>
          <cell r="F56">
            <v>32368</v>
          </cell>
          <cell r="G56">
            <v>32368</v>
          </cell>
          <cell r="P56">
            <v>129472</v>
          </cell>
        </row>
        <row r="57">
          <cell r="B57">
            <v>1028</v>
          </cell>
          <cell r="C57" t="str">
            <v>嘉模托兒所</v>
          </cell>
          <cell r="D57">
            <v>47372</v>
          </cell>
          <cell r="E57">
            <v>47372</v>
          </cell>
          <cell r="F57">
            <v>47372</v>
          </cell>
          <cell r="G57">
            <v>47372</v>
          </cell>
          <cell r="P57">
            <v>189488</v>
          </cell>
        </row>
        <row r="58">
          <cell r="B58">
            <v>1029</v>
          </cell>
          <cell r="C58" t="str">
            <v>童真托兒所</v>
          </cell>
          <cell r="D58">
            <v>98947</v>
          </cell>
          <cell r="E58">
            <v>98947</v>
          </cell>
          <cell r="F58">
            <v>98947</v>
          </cell>
          <cell r="G58">
            <v>98947</v>
          </cell>
          <cell r="P58">
            <v>395788</v>
          </cell>
        </row>
        <row r="59">
          <cell r="B59">
            <v>1031</v>
          </cell>
          <cell r="C59" t="str">
            <v>望廈托兒所</v>
          </cell>
          <cell r="D59">
            <v>119687</v>
          </cell>
          <cell r="E59">
            <v>119687</v>
          </cell>
          <cell r="F59">
            <v>119687</v>
          </cell>
          <cell r="G59">
            <v>119687</v>
          </cell>
          <cell r="P59">
            <v>478748</v>
          </cell>
        </row>
        <row r="60">
          <cell r="B60">
            <v>1032</v>
          </cell>
          <cell r="C60" t="str">
            <v>同善堂第二托兒所</v>
          </cell>
          <cell r="D60">
            <v>113299</v>
          </cell>
          <cell r="E60">
            <v>113299</v>
          </cell>
          <cell r="F60">
            <v>113299</v>
          </cell>
          <cell r="G60">
            <v>113299</v>
          </cell>
          <cell r="P60">
            <v>453196</v>
          </cell>
        </row>
        <row r="61">
          <cell r="B61">
            <v>1033</v>
          </cell>
          <cell r="C61" t="str">
            <v>澳門互助總會孟智豪夫人托兒所</v>
          </cell>
          <cell r="D61">
            <v>83763</v>
          </cell>
          <cell r="E61">
            <v>83763</v>
          </cell>
          <cell r="F61">
            <v>83763</v>
          </cell>
          <cell r="G61">
            <v>83763</v>
          </cell>
          <cell r="P61">
            <v>335052</v>
          </cell>
        </row>
        <row r="62">
          <cell r="B62">
            <v>1034</v>
          </cell>
          <cell r="C62" t="str">
            <v>同善堂第三托兒所</v>
          </cell>
          <cell r="D62">
            <v>96372</v>
          </cell>
          <cell r="E62">
            <v>96372</v>
          </cell>
          <cell r="F62">
            <v>96372</v>
          </cell>
          <cell r="G62">
            <v>96372</v>
          </cell>
          <cell r="P62">
            <v>385488</v>
          </cell>
        </row>
        <row r="63">
          <cell r="B63">
            <v>1035</v>
          </cell>
          <cell r="C63" t="str">
            <v>同善堂第一托兒所</v>
          </cell>
          <cell r="D63">
            <v>163802</v>
          </cell>
          <cell r="E63">
            <v>163802</v>
          </cell>
          <cell r="F63">
            <v>163802</v>
          </cell>
          <cell r="G63">
            <v>163802</v>
          </cell>
          <cell r="P63">
            <v>655208</v>
          </cell>
        </row>
        <row r="64">
          <cell r="B64">
            <v>1036</v>
          </cell>
          <cell r="C64" t="str">
            <v>婦聯第三托兒所</v>
          </cell>
          <cell r="D64">
            <v>94539</v>
          </cell>
          <cell r="E64">
            <v>94539</v>
          </cell>
          <cell r="F64">
            <v>94539</v>
          </cell>
          <cell r="G64">
            <v>94539</v>
          </cell>
          <cell r="P64">
            <v>378156</v>
          </cell>
        </row>
        <row r="65">
          <cell r="B65">
            <v>1037</v>
          </cell>
          <cell r="C65" t="str">
            <v>筷子基托兒所</v>
          </cell>
          <cell r="D65">
            <v>102324</v>
          </cell>
          <cell r="E65">
            <v>102324</v>
          </cell>
          <cell r="F65">
            <v>102324</v>
          </cell>
          <cell r="G65">
            <v>102324</v>
          </cell>
          <cell r="P65">
            <v>409296</v>
          </cell>
        </row>
        <row r="66">
          <cell r="B66">
            <v>1044</v>
          </cell>
          <cell r="C66" t="str">
            <v>同善堂第四托兒所</v>
          </cell>
          <cell r="D66">
            <v>76040</v>
          </cell>
          <cell r="E66">
            <v>76040</v>
          </cell>
          <cell r="F66">
            <v>76040</v>
          </cell>
          <cell r="G66">
            <v>76040</v>
          </cell>
          <cell r="P66">
            <v>304160</v>
          </cell>
        </row>
        <row r="67">
          <cell r="B67">
            <v>1045</v>
          </cell>
          <cell r="C67" t="str">
            <v>仁慈堂托兒所</v>
          </cell>
          <cell r="D67">
            <v>104176</v>
          </cell>
          <cell r="E67">
            <v>104176</v>
          </cell>
          <cell r="F67">
            <v>104176</v>
          </cell>
          <cell r="G67">
            <v>104176</v>
          </cell>
          <cell r="P67">
            <v>416704</v>
          </cell>
        </row>
        <row r="68">
          <cell r="B68">
            <v>1053</v>
          </cell>
          <cell r="C68" t="str">
            <v>婦聯第二托兒所</v>
          </cell>
          <cell r="D68">
            <v>82405</v>
          </cell>
          <cell r="E68">
            <v>82405</v>
          </cell>
          <cell r="F68">
            <v>82405</v>
          </cell>
          <cell r="G68">
            <v>82405</v>
          </cell>
          <cell r="P68">
            <v>329620</v>
          </cell>
        </row>
        <row r="69">
          <cell r="B69">
            <v>1057</v>
          </cell>
          <cell r="C69" t="str">
            <v>婦聯托兒所</v>
          </cell>
          <cell r="D69">
            <v>150789</v>
          </cell>
          <cell r="E69">
            <v>150789</v>
          </cell>
          <cell r="F69">
            <v>150789</v>
          </cell>
          <cell r="G69">
            <v>150789</v>
          </cell>
          <cell r="P69">
            <v>603156</v>
          </cell>
        </row>
        <row r="70">
          <cell r="C70" t="str">
            <v>sub-total:</v>
          </cell>
          <cell r="D70">
            <v>2841256</v>
          </cell>
          <cell r="E70">
            <v>2829443</v>
          </cell>
          <cell r="F70">
            <v>2829443</v>
          </cell>
          <cell r="G70">
            <v>2829443</v>
          </cell>
          <cell r="P70">
            <v>11329585</v>
          </cell>
        </row>
        <row r="72">
          <cell r="C72" t="str">
            <v>兒童及青少年院舍</v>
          </cell>
        </row>
        <row r="73">
          <cell r="B73">
            <v>1001</v>
          </cell>
          <cell r="C73" t="str">
            <v>恩慈院兒童之家</v>
          </cell>
          <cell r="D73">
            <v>128513</v>
          </cell>
          <cell r="E73">
            <v>158429</v>
          </cell>
          <cell r="F73">
            <v>138485</v>
          </cell>
          <cell r="G73">
            <v>138485</v>
          </cell>
          <cell r="P73">
            <v>563912</v>
          </cell>
        </row>
        <row r="74">
          <cell r="B74">
            <v>1003</v>
          </cell>
          <cell r="C74" t="str">
            <v>青暉舍</v>
          </cell>
          <cell r="D74">
            <v>552321</v>
          </cell>
          <cell r="E74">
            <v>375130</v>
          </cell>
          <cell r="F74">
            <v>375130</v>
          </cell>
          <cell r="G74">
            <v>375130</v>
          </cell>
          <cell r="P74">
            <v>1677711</v>
          </cell>
        </row>
        <row r="75">
          <cell r="B75">
            <v>1005</v>
          </cell>
          <cell r="C75" t="str">
            <v>梁文燕培幼院</v>
          </cell>
          <cell r="D75">
            <v>93900</v>
          </cell>
          <cell r="E75">
            <v>154308</v>
          </cell>
          <cell r="F75">
            <v>154308</v>
          </cell>
          <cell r="G75">
            <v>154308</v>
          </cell>
          <cell r="P75">
            <v>556824</v>
          </cell>
        </row>
        <row r="76">
          <cell r="B76">
            <v>1006</v>
          </cell>
          <cell r="C76" t="str">
            <v>希望之泉</v>
          </cell>
          <cell r="D76">
            <v>346790</v>
          </cell>
          <cell r="E76">
            <v>346790</v>
          </cell>
          <cell r="F76">
            <v>356003</v>
          </cell>
          <cell r="G76">
            <v>345257</v>
          </cell>
          <cell r="P76">
            <v>1394840</v>
          </cell>
        </row>
        <row r="77">
          <cell r="B77">
            <v>1007</v>
          </cell>
          <cell r="C77" t="str">
            <v>希望之源</v>
          </cell>
          <cell r="D77">
            <v>333821</v>
          </cell>
          <cell r="E77">
            <v>333821</v>
          </cell>
          <cell r="F77">
            <v>333821</v>
          </cell>
          <cell r="G77">
            <v>333821</v>
          </cell>
          <cell r="P77">
            <v>1335284</v>
          </cell>
        </row>
        <row r="78">
          <cell r="B78">
            <v>1015</v>
          </cell>
          <cell r="C78" t="str">
            <v>鳴道苑</v>
          </cell>
          <cell r="D78">
            <v>341646</v>
          </cell>
          <cell r="E78">
            <v>341646</v>
          </cell>
          <cell r="F78">
            <v>341646</v>
          </cell>
          <cell r="G78">
            <v>341646</v>
          </cell>
          <cell r="P78">
            <v>1366584</v>
          </cell>
        </row>
        <row r="79">
          <cell r="B79">
            <v>1016</v>
          </cell>
          <cell r="C79" t="str">
            <v>九澳聖若瑟宿舍</v>
          </cell>
          <cell r="D79">
            <v>314766</v>
          </cell>
          <cell r="E79">
            <v>314766</v>
          </cell>
          <cell r="F79">
            <v>314766</v>
          </cell>
          <cell r="G79">
            <v>314766</v>
          </cell>
          <cell r="P79">
            <v>1259064</v>
          </cell>
        </row>
        <row r="80">
          <cell r="B80">
            <v>1017</v>
          </cell>
          <cell r="C80" t="str">
            <v>望廈青年之家</v>
          </cell>
          <cell r="D80">
            <v>244209</v>
          </cell>
          <cell r="E80">
            <v>244209</v>
          </cell>
          <cell r="F80">
            <v>244209</v>
          </cell>
          <cell r="G80">
            <v>244209</v>
          </cell>
          <cell r="P80">
            <v>976836</v>
          </cell>
        </row>
        <row r="81">
          <cell r="B81">
            <v>1067</v>
          </cell>
          <cell r="C81" t="str">
            <v>星願居</v>
          </cell>
          <cell r="D81">
            <v>218811</v>
          </cell>
          <cell r="E81">
            <v>218811</v>
          </cell>
          <cell r="F81">
            <v>218811</v>
          </cell>
          <cell r="G81">
            <v>218811</v>
          </cell>
          <cell r="P81">
            <v>875244</v>
          </cell>
        </row>
        <row r="82">
          <cell r="C82" t="str">
            <v>sub-total:</v>
          </cell>
          <cell r="D82">
            <v>2574777</v>
          </cell>
          <cell r="E82">
            <v>2487910</v>
          </cell>
          <cell r="F82">
            <v>2477179</v>
          </cell>
          <cell r="G82">
            <v>2466433</v>
          </cell>
          <cell r="P82">
            <v>10006299</v>
          </cell>
        </row>
        <row r="84">
          <cell r="C84" t="str">
            <v>為兒童及青少年而設之其他設施</v>
          </cell>
        </row>
        <row r="85">
          <cell r="B85">
            <v>1009</v>
          </cell>
          <cell r="C85" t="str">
            <v>聖公會黑沙環青年發展中心</v>
          </cell>
          <cell r="D85">
            <v>385566</v>
          </cell>
          <cell r="E85">
            <v>385566</v>
          </cell>
          <cell r="F85">
            <v>385566</v>
          </cell>
          <cell r="G85">
            <v>385566</v>
          </cell>
          <cell r="P85">
            <v>1542264</v>
          </cell>
        </row>
        <row r="86">
          <cell r="B86">
            <v>1070</v>
          </cell>
          <cell r="C86" t="str">
            <v>街總社區青年服務隊</v>
          </cell>
          <cell r="D86">
            <v>269748</v>
          </cell>
          <cell r="E86">
            <v>269748</v>
          </cell>
          <cell r="F86">
            <v>269748</v>
          </cell>
          <cell r="G86">
            <v>269748</v>
          </cell>
          <cell r="P86">
            <v>1078992</v>
          </cell>
        </row>
        <row r="87">
          <cell r="B87">
            <v>1072</v>
          </cell>
          <cell r="C87" t="str">
            <v>新動力 - 校園適應服務計劃</v>
          </cell>
          <cell r="D87">
            <v>134901</v>
          </cell>
          <cell r="E87">
            <v>184761</v>
          </cell>
          <cell r="F87">
            <v>144873</v>
          </cell>
          <cell r="G87">
            <v>144873</v>
          </cell>
        </row>
        <row r="88">
          <cell r="B88">
            <v>1079</v>
          </cell>
          <cell r="C88" t="str">
            <v>聖公會氹仔青少年及家庭綜合服務中心</v>
          </cell>
          <cell r="D88">
            <v>275398</v>
          </cell>
          <cell r="E88">
            <v>275398</v>
          </cell>
          <cell r="F88">
            <v>275398</v>
          </cell>
          <cell r="G88">
            <v>275398</v>
          </cell>
        </row>
        <row r="89">
          <cell r="B89">
            <v>1080</v>
          </cell>
          <cell r="C89" t="str">
            <v>聖公會氹仔青年服務隊</v>
          </cell>
          <cell r="D89">
            <v>0</v>
          </cell>
          <cell r="E89">
            <v>0</v>
          </cell>
          <cell r="F89">
            <v>263778</v>
          </cell>
          <cell r="G89">
            <v>87926</v>
          </cell>
        </row>
        <row r="90">
          <cell r="C90" t="str">
            <v>sub-total:</v>
          </cell>
          <cell r="D90">
            <v>1065613</v>
          </cell>
          <cell r="E90">
            <v>1115473</v>
          </cell>
          <cell r="F90">
            <v>1339363</v>
          </cell>
          <cell r="G90">
            <v>1163511</v>
          </cell>
          <cell r="P90">
            <v>1542264</v>
          </cell>
        </row>
        <row r="92">
          <cell r="C92" t="str">
            <v>合計：</v>
          </cell>
          <cell r="D92">
            <v>6481646</v>
          </cell>
          <cell r="E92">
            <v>6432826</v>
          </cell>
          <cell r="F92">
            <v>6645985</v>
          </cell>
          <cell r="G92">
            <v>6459387</v>
          </cell>
          <cell r="P92">
            <v>26019844</v>
          </cell>
        </row>
        <row r="94">
          <cell r="B94" t="str">
            <v>04.02.01.03</v>
          </cell>
          <cell r="C94" t="str">
            <v>長者範疇</v>
          </cell>
        </row>
        <row r="95">
          <cell r="C95" t="str">
            <v>老人院舍</v>
          </cell>
        </row>
        <row r="96">
          <cell r="B96">
            <v>2003</v>
          </cell>
          <cell r="C96" t="str">
            <v>聖母(聖瑪利亞)安老院</v>
          </cell>
          <cell r="D96">
            <v>573557</v>
          </cell>
          <cell r="E96">
            <v>573557</v>
          </cell>
          <cell r="F96">
            <v>573557</v>
          </cell>
          <cell r="G96">
            <v>573557</v>
          </cell>
          <cell r="P96">
            <v>2294228</v>
          </cell>
        </row>
        <row r="97">
          <cell r="B97">
            <v>2004</v>
          </cell>
          <cell r="C97" t="str">
            <v>仁慈堂安老院</v>
          </cell>
          <cell r="D97">
            <v>411214</v>
          </cell>
          <cell r="E97">
            <v>411214</v>
          </cell>
          <cell r="F97">
            <v>458992</v>
          </cell>
          <cell r="G97">
            <v>427140</v>
          </cell>
          <cell r="P97">
            <v>1708560</v>
          </cell>
        </row>
        <row r="98">
          <cell r="B98">
            <v>2006</v>
          </cell>
          <cell r="C98" t="str">
            <v>氹仔嘉模聖母安老院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P98">
            <v>0</v>
          </cell>
        </row>
        <row r="99">
          <cell r="B99">
            <v>2010</v>
          </cell>
          <cell r="C99" t="str">
            <v>母親會護理安老院</v>
          </cell>
          <cell r="D99">
            <v>425425</v>
          </cell>
          <cell r="E99">
            <v>425425</v>
          </cell>
          <cell r="F99">
            <v>448162</v>
          </cell>
          <cell r="G99">
            <v>433004</v>
          </cell>
          <cell r="P99">
            <v>1732016</v>
          </cell>
        </row>
        <row r="100">
          <cell r="B100">
            <v>2016</v>
          </cell>
          <cell r="C100" t="str">
            <v>瑪大肋納安老院</v>
          </cell>
          <cell r="D100">
            <v>377762</v>
          </cell>
          <cell r="E100">
            <v>377762</v>
          </cell>
          <cell r="F100">
            <v>393764</v>
          </cell>
          <cell r="G100">
            <v>383096</v>
          </cell>
          <cell r="P100">
            <v>1532384</v>
          </cell>
        </row>
        <row r="101">
          <cell r="B101">
            <v>2028</v>
          </cell>
          <cell r="C101" t="str">
            <v>母親會安老院</v>
          </cell>
          <cell r="D101">
            <v>164623</v>
          </cell>
          <cell r="E101">
            <v>164623</v>
          </cell>
          <cell r="F101">
            <v>164623</v>
          </cell>
          <cell r="G101">
            <v>164623</v>
          </cell>
          <cell r="P101">
            <v>658492</v>
          </cell>
        </row>
        <row r="102">
          <cell r="B102">
            <v>2032</v>
          </cell>
          <cell r="C102" t="str">
            <v>聖方濟各安老院</v>
          </cell>
          <cell r="D102">
            <v>262636</v>
          </cell>
          <cell r="E102">
            <v>262636</v>
          </cell>
          <cell r="F102">
            <v>262636</v>
          </cell>
          <cell r="G102">
            <v>262636</v>
          </cell>
          <cell r="P102">
            <v>1050544</v>
          </cell>
        </row>
        <row r="103">
          <cell r="B103">
            <v>2033</v>
          </cell>
          <cell r="C103" t="str">
            <v>伯大尼安老院</v>
          </cell>
          <cell r="D103">
            <v>526568</v>
          </cell>
          <cell r="E103">
            <v>577202</v>
          </cell>
          <cell r="F103">
            <v>535007</v>
          </cell>
          <cell r="G103">
            <v>535007</v>
          </cell>
          <cell r="P103">
            <v>2173784</v>
          </cell>
        </row>
        <row r="104">
          <cell r="B104">
            <v>2048</v>
          </cell>
          <cell r="C104" t="str">
            <v>澳門工聯總會(協助九澳老人院二十四小時服務)</v>
          </cell>
          <cell r="D104">
            <v>241219</v>
          </cell>
          <cell r="E104">
            <v>241219</v>
          </cell>
          <cell r="F104">
            <v>241219</v>
          </cell>
          <cell r="G104">
            <v>241219</v>
          </cell>
          <cell r="P104">
            <v>964876</v>
          </cell>
        </row>
        <row r="105">
          <cell r="B105">
            <v>2059</v>
          </cell>
          <cell r="C105" t="str">
            <v>黑沙環明暉護養院</v>
          </cell>
          <cell r="D105">
            <v>853628</v>
          </cell>
          <cell r="E105">
            <v>853628</v>
          </cell>
          <cell r="F105">
            <v>1058828</v>
          </cell>
          <cell r="G105">
            <v>922028</v>
          </cell>
          <cell r="P105">
            <v>3688112</v>
          </cell>
        </row>
        <row r="106">
          <cell r="B106">
            <v>2060</v>
          </cell>
          <cell r="C106" t="str">
            <v>街總社區服務大樓之長者綜合服務</v>
          </cell>
          <cell r="D106">
            <v>358945</v>
          </cell>
          <cell r="E106">
            <v>358945</v>
          </cell>
          <cell r="F106">
            <v>358945</v>
          </cell>
          <cell r="G106">
            <v>358945</v>
          </cell>
          <cell r="P106">
            <v>1435780</v>
          </cell>
        </row>
        <row r="107">
          <cell r="C107" t="str">
            <v>sub-total:</v>
          </cell>
          <cell r="D107">
            <v>4195577</v>
          </cell>
          <cell r="E107">
            <v>4246211</v>
          </cell>
          <cell r="F107">
            <v>4495733</v>
          </cell>
          <cell r="G107">
            <v>4301255</v>
          </cell>
          <cell r="P107">
            <v>17238776</v>
          </cell>
        </row>
        <row r="109">
          <cell r="C109" t="str">
            <v>日間老人中心 </v>
          </cell>
        </row>
        <row r="110">
          <cell r="B110">
            <v>2002</v>
          </cell>
          <cell r="C110" t="str">
            <v>綠楊長者日間護理中心</v>
          </cell>
          <cell r="D110">
            <v>283623</v>
          </cell>
          <cell r="E110">
            <v>283623</v>
          </cell>
          <cell r="F110">
            <v>283623</v>
          </cell>
          <cell r="G110">
            <v>283623</v>
          </cell>
          <cell r="P110">
            <v>1134492</v>
          </cell>
        </row>
        <row r="111">
          <cell r="B111">
            <v>2007</v>
          </cell>
          <cell r="C111" t="str">
            <v>松柏之家老人中心</v>
          </cell>
          <cell r="D111">
            <v>135190</v>
          </cell>
          <cell r="E111">
            <v>135190</v>
          </cell>
          <cell r="F111">
            <v>135190</v>
          </cell>
          <cell r="G111">
            <v>135190</v>
          </cell>
          <cell r="P111">
            <v>540760</v>
          </cell>
        </row>
        <row r="112">
          <cell r="B112">
            <v>2008</v>
          </cell>
          <cell r="C112" t="str">
            <v>澳門街坊會聯合總會老人服務中心</v>
          </cell>
          <cell r="D112">
            <v>54218</v>
          </cell>
          <cell r="E112">
            <v>54218</v>
          </cell>
          <cell r="F112">
            <v>54218</v>
          </cell>
          <cell r="G112">
            <v>54218</v>
          </cell>
          <cell r="P112">
            <v>216872</v>
          </cell>
        </row>
        <row r="113">
          <cell r="B113">
            <v>2009</v>
          </cell>
          <cell r="C113" t="str">
            <v>嘉翠麗社屋老人中心</v>
          </cell>
          <cell r="D113">
            <v>64190</v>
          </cell>
          <cell r="E113">
            <v>64190</v>
          </cell>
          <cell r="F113">
            <v>64190</v>
          </cell>
          <cell r="G113">
            <v>64190</v>
          </cell>
          <cell r="P113">
            <v>256760</v>
          </cell>
        </row>
        <row r="114">
          <cell r="B114">
            <v>2018</v>
          </cell>
          <cell r="C114" t="str">
            <v>海傍老人中心</v>
          </cell>
          <cell r="D114">
            <v>149974</v>
          </cell>
          <cell r="E114">
            <v>137596</v>
          </cell>
          <cell r="F114">
            <v>137596</v>
          </cell>
          <cell r="G114">
            <v>57052</v>
          </cell>
          <cell r="P114">
            <v>482218</v>
          </cell>
        </row>
        <row r="115">
          <cell r="B115">
            <v>2019</v>
          </cell>
          <cell r="C115" t="str">
            <v>望廈老人中心</v>
          </cell>
          <cell r="D115">
            <v>135618</v>
          </cell>
          <cell r="E115">
            <v>135618</v>
          </cell>
          <cell r="F115">
            <v>135618</v>
          </cell>
          <cell r="G115">
            <v>135618</v>
          </cell>
          <cell r="P115">
            <v>542472</v>
          </cell>
        </row>
        <row r="116">
          <cell r="B116">
            <v>2020</v>
          </cell>
          <cell r="C116" t="str">
            <v>崗頂明愛老人中心</v>
          </cell>
          <cell r="D116">
            <v>49092</v>
          </cell>
          <cell r="E116">
            <v>49092</v>
          </cell>
          <cell r="F116">
            <v>49092</v>
          </cell>
          <cell r="G116">
            <v>49092</v>
          </cell>
          <cell r="P116">
            <v>196368</v>
          </cell>
        </row>
        <row r="117">
          <cell r="B117">
            <v>2038</v>
          </cell>
          <cell r="C117" t="str">
            <v>康暉長者日間護理中心</v>
          </cell>
          <cell r="D117">
            <v>259728</v>
          </cell>
          <cell r="E117">
            <v>259728</v>
          </cell>
          <cell r="F117">
            <v>259728</v>
          </cell>
          <cell r="G117">
            <v>259728</v>
          </cell>
          <cell r="P117">
            <v>1038912</v>
          </cell>
        </row>
        <row r="118">
          <cell r="B118">
            <v>2039</v>
          </cell>
          <cell r="C118" t="str">
            <v>青洲老人中心</v>
          </cell>
          <cell r="D118">
            <v>135190</v>
          </cell>
          <cell r="E118">
            <v>135190</v>
          </cell>
          <cell r="F118">
            <v>135190</v>
          </cell>
          <cell r="G118">
            <v>135190</v>
          </cell>
          <cell r="P118">
            <v>540760</v>
          </cell>
        </row>
        <row r="119">
          <cell r="B119">
            <v>2041</v>
          </cell>
          <cell r="C119" t="str">
            <v>嘉翠麗大廈A座老人宿舍</v>
          </cell>
          <cell r="D119">
            <v>80166</v>
          </cell>
          <cell r="E119">
            <v>80166</v>
          </cell>
          <cell r="F119">
            <v>80166</v>
          </cell>
          <cell r="G119">
            <v>80166</v>
          </cell>
          <cell r="P119">
            <v>320664</v>
          </cell>
        </row>
        <row r="120">
          <cell r="B120">
            <v>2042</v>
          </cell>
          <cell r="C120" t="str">
            <v>羅必信夫人大廈老人宿舍</v>
          </cell>
          <cell r="D120">
            <v>60030</v>
          </cell>
          <cell r="E120">
            <v>60030</v>
          </cell>
          <cell r="F120">
            <v>60030</v>
          </cell>
          <cell r="G120">
            <v>60030</v>
          </cell>
          <cell r="P120">
            <v>240120</v>
          </cell>
        </row>
        <row r="121">
          <cell r="C121" t="str">
            <v>sub-total:</v>
          </cell>
          <cell r="D121">
            <v>1407019</v>
          </cell>
          <cell r="E121">
            <v>1394641</v>
          </cell>
          <cell r="F121">
            <v>1394641</v>
          </cell>
          <cell r="G121">
            <v>1314097</v>
          </cell>
          <cell r="P121">
            <v>5510398</v>
          </cell>
        </row>
        <row r="122">
          <cell r="C122" t="str">
            <v> 頤康中心</v>
          </cell>
        </row>
        <row r="123">
          <cell r="B123">
            <v>2001</v>
          </cell>
          <cell r="C123" t="str">
            <v>氹仔松柏之家</v>
          </cell>
          <cell r="D123">
            <v>29957</v>
          </cell>
          <cell r="E123">
            <v>29957</v>
          </cell>
          <cell r="F123">
            <v>29957</v>
          </cell>
          <cell r="G123">
            <v>29957</v>
          </cell>
          <cell r="P123">
            <v>119828</v>
          </cell>
        </row>
        <row r="124">
          <cell r="B124">
            <v>2005</v>
          </cell>
          <cell r="C124" t="str">
            <v>澳門工聯健頤長者服務中心</v>
          </cell>
          <cell r="D124">
            <v>55051</v>
          </cell>
          <cell r="E124">
            <v>55051</v>
          </cell>
          <cell r="F124">
            <v>55051</v>
          </cell>
          <cell r="G124">
            <v>55051</v>
          </cell>
          <cell r="P124">
            <v>220204</v>
          </cell>
        </row>
        <row r="125">
          <cell r="B125">
            <v>2011</v>
          </cell>
          <cell r="C125" t="str">
            <v>黑沙環天主教牧民中心耆康樂園</v>
          </cell>
          <cell r="D125">
            <v>40121</v>
          </cell>
          <cell r="E125">
            <v>40121</v>
          </cell>
          <cell r="F125">
            <v>40121</v>
          </cell>
          <cell r="G125">
            <v>40121</v>
          </cell>
          <cell r="P125">
            <v>160484</v>
          </cell>
        </row>
        <row r="126">
          <cell r="B126">
            <v>2012</v>
          </cell>
          <cell r="C126" t="str">
            <v>金黃歲月耆英社</v>
          </cell>
          <cell r="D126">
            <v>38870</v>
          </cell>
          <cell r="E126">
            <v>38870</v>
          </cell>
          <cell r="F126">
            <v>38870</v>
          </cell>
          <cell r="G126">
            <v>38870</v>
          </cell>
          <cell r="P126">
            <v>155480</v>
          </cell>
        </row>
        <row r="127">
          <cell r="B127">
            <v>2013</v>
          </cell>
          <cell r="C127" t="str">
            <v>街總北區臨屋頤康中心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P127">
            <v>0</v>
          </cell>
        </row>
        <row r="128">
          <cell r="B128">
            <v>2014</v>
          </cell>
          <cell r="C128" t="str">
            <v>青洲坊眾互助會頤康中心</v>
          </cell>
          <cell r="D128">
            <v>26202</v>
          </cell>
          <cell r="E128">
            <v>26202</v>
          </cell>
          <cell r="F128">
            <v>26202</v>
          </cell>
          <cell r="G128">
            <v>26202</v>
          </cell>
          <cell r="P128">
            <v>104808</v>
          </cell>
        </row>
        <row r="129">
          <cell r="B129">
            <v>2015</v>
          </cell>
          <cell r="C129" t="str">
            <v>澳門聖安多尼堂頤老之家</v>
          </cell>
          <cell r="D129">
            <v>55100</v>
          </cell>
          <cell r="E129">
            <v>35156</v>
          </cell>
          <cell r="F129">
            <v>45128</v>
          </cell>
          <cell r="G129">
            <v>45128</v>
          </cell>
          <cell r="P129">
            <v>180512</v>
          </cell>
        </row>
        <row r="130">
          <cell r="B130">
            <v>2017</v>
          </cell>
          <cell r="C130" t="str">
            <v>菜農合群社台山康年之家</v>
          </cell>
          <cell r="D130">
            <v>42624</v>
          </cell>
          <cell r="E130">
            <v>42624</v>
          </cell>
          <cell r="F130">
            <v>42624</v>
          </cell>
          <cell r="G130">
            <v>42624</v>
          </cell>
          <cell r="P130">
            <v>170496</v>
          </cell>
        </row>
        <row r="131">
          <cell r="B131">
            <v>2021</v>
          </cell>
          <cell r="C131" t="str">
            <v>澳門提柯坊會頤康中心</v>
          </cell>
          <cell r="D131">
            <v>26202</v>
          </cell>
          <cell r="E131">
            <v>26202</v>
          </cell>
          <cell r="F131">
            <v>26202</v>
          </cell>
          <cell r="G131">
            <v>26202</v>
          </cell>
          <cell r="P131">
            <v>104808</v>
          </cell>
        </row>
        <row r="132">
          <cell r="B132">
            <v>2022</v>
          </cell>
          <cell r="C132" t="str">
            <v>新橋區坊眾互助會頤康中心</v>
          </cell>
          <cell r="D132">
            <v>28581</v>
          </cell>
          <cell r="E132">
            <v>28581</v>
          </cell>
          <cell r="F132">
            <v>28581</v>
          </cell>
          <cell r="G132">
            <v>28581</v>
          </cell>
          <cell r="P132">
            <v>114324</v>
          </cell>
        </row>
        <row r="133">
          <cell r="B133">
            <v>2023</v>
          </cell>
          <cell r="C133" t="str">
            <v>青松頤老中心</v>
          </cell>
          <cell r="D133">
            <v>29957</v>
          </cell>
          <cell r="E133">
            <v>29957</v>
          </cell>
          <cell r="F133">
            <v>29957</v>
          </cell>
          <cell r="G133">
            <v>29957</v>
          </cell>
          <cell r="P133">
            <v>119828</v>
          </cell>
        </row>
        <row r="134">
          <cell r="B134">
            <v>2024</v>
          </cell>
          <cell r="C134" t="str">
            <v>基督教港澳信義會恩耆中心</v>
          </cell>
          <cell r="D134">
            <v>31334</v>
          </cell>
          <cell r="E134">
            <v>31334</v>
          </cell>
          <cell r="F134">
            <v>31334</v>
          </cell>
          <cell r="G134">
            <v>31334</v>
          </cell>
          <cell r="P134">
            <v>125336</v>
          </cell>
        </row>
        <row r="135">
          <cell r="B135">
            <v>2025</v>
          </cell>
          <cell r="C135" t="str">
            <v>沙梨頭頤康中心</v>
          </cell>
          <cell r="D135">
            <v>29957</v>
          </cell>
          <cell r="E135">
            <v>29957</v>
          </cell>
          <cell r="F135">
            <v>29957</v>
          </cell>
          <cell r="G135">
            <v>29957</v>
          </cell>
          <cell r="P135">
            <v>119828</v>
          </cell>
        </row>
        <row r="136">
          <cell r="B136">
            <v>2026</v>
          </cell>
          <cell r="C136" t="str">
            <v>南區四會頤康中心</v>
          </cell>
          <cell r="D136">
            <v>26828</v>
          </cell>
          <cell r="E136">
            <v>26828</v>
          </cell>
          <cell r="F136">
            <v>26828</v>
          </cell>
          <cell r="G136">
            <v>26828</v>
          </cell>
          <cell r="P136">
            <v>107312</v>
          </cell>
        </row>
        <row r="137">
          <cell r="B137">
            <v>2027</v>
          </cell>
          <cell r="C137" t="str">
            <v>母親會頤康中心</v>
          </cell>
          <cell r="D137">
            <v>38870</v>
          </cell>
          <cell r="E137">
            <v>38870</v>
          </cell>
          <cell r="F137">
            <v>38870</v>
          </cell>
          <cell r="G137">
            <v>38870</v>
          </cell>
          <cell r="P137">
            <v>155480</v>
          </cell>
        </row>
        <row r="138">
          <cell r="B138">
            <v>2029</v>
          </cell>
          <cell r="C138" t="str">
            <v>望廈坊會頤康中心</v>
          </cell>
          <cell r="D138">
            <v>29957</v>
          </cell>
          <cell r="E138">
            <v>29957</v>
          </cell>
          <cell r="F138">
            <v>29957</v>
          </cell>
          <cell r="G138">
            <v>29957</v>
          </cell>
          <cell r="P138">
            <v>119828</v>
          </cell>
        </row>
        <row r="139">
          <cell r="B139">
            <v>2030</v>
          </cell>
          <cell r="C139" t="str">
            <v>馬場黑沙灣祐漢新村頤康中心</v>
          </cell>
          <cell r="D139">
            <v>99150</v>
          </cell>
          <cell r="E139">
            <v>58494</v>
          </cell>
          <cell r="F139">
            <v>58494</v>
          </cell>
          <cell r="G139">
            <v>58494</v>
          </cell>
          <cell r="P139">
            <v>274632</v>
          </cell>
        </row>
        <row r="140">
          <cell r="B140">
            <v>2031</v>
          </cell>
          <cell r="C140" t="str">
            <v>台山坊眾互助會頤康中心</v>
          </cell>
          <cell r="D140">
            <v>29957</v>
          </cell>
          <cell r="E140">
            <v>29957</v>
          </cell>
          <cell r="F140">
            <v>29957</v>
          </cell>
          <cell r="G140">
            <v>29957</v>
          </cell>
          <cell r="P140">
            <v>119828</v>
          </cell>
        </row>
        <row r="141">
          <cell r="B141">
            <v>2034</v>
          </cell>
          <cell r="C141" t="str">
            <v>三巴門坊眾互助會頤康中心</v>
          </cell>
          <cell r="D141">
            <v>24701</v>
          </cell>
          <cell r="E141">
            <v>24701</v>
          </cell>
          <cell r="F141">
            <v>24701</v>
          </cell>
          <cell r="G141">
            <v>24701</v>
          </cell>
          <cell r="P141">
            <v>98804</v>
          </cell>
        </row>
        <row r="142">
          <cell r="B142">
            <v>2035</v>
          </cell>
          <cell r="C142" t="str">
            <v>澳門街坊總會頤康中心</v>
          </cell>
          <cell r="D142">
            <v>29957</v>
          </cell>
          <cell r="E142">
            <v>29957</v>
          </cell>
          <cell r="F142">
            <v>29957</v>
          </cell>
          <cell r="G142">
            <v>29957</v>
          </cell>
          <cell r="P142">
            <v>119828</v>
          </cell>
        </row>
        <row r="143">
          <cell r="B143">
            <v>2036</v>
          </cell>
          <cell r="C143" t="str">
            <v>下環坊會頤康中心</v>
          </cell>
          <cell r="D143">
            <v>26202</v>
          </cell>
          <cell r="E143">
            <v>26202</v>
          </cell>
          <cell r="F143">
            <v>26202</v>
          </cell>
          <cell r="G143">
            <v>26202</v>
          </cell>
          <cell r="P143">
            <v>104808</v>
          </cell>
        </row>
        <row r="144">
          <cell r="B144">
            <v>2037</v>
          </cell>
          <cell r="C144" t="str">
            <v>海島市居民群益會頤康中心</v>
          </cell>
          <cell r="D144">
            <v>28080</v>
          </cell>
          <cell r="E144">
            <v>28080</v>
          </cell>
          <cell r="F144">
            <v>28080</v>
          </cell>
          <cell r="G144">
            <v>28080</v>
          </cell>
          <cell r="P144">
            <v>112320</v>
          </cell>
        </row>
        <row r="145">
          <cell r="B145">
            <v>2040</v>
          </cell>
          <cell r="C145" t="str">
            <v>嘉翠麗大廈B座老人宿舍</v>
          </cell>
          <cell r="D145">
            <v>80166</v>
          </cell>
          <cell r="E145">
            <v>80166</v>
          </cell>
          <cell r="F145">
            <v>80166</v>
          </cell>
          <cell r="G145">
            <v>80166</v>
          </cell>
          <cell r="P145">
            <v>320664</v>
          </cell>
        </row>
        <row r="146">
          <cell r="B146">
            <v>2043</v>
          </cell>
          <cell r="C146" t="str">
            <v>北區臨屋老人宿舍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P146">
            <v>0</v>
          </cell>
        </row>
        <row r="147">
          <cell r="B147">
            <v>2047</v>
          </cell>
          <cell r="C147" t="str">
            <v>嘉翠麗大廈C座長者宿舍</v>
          </cell>
          <cell r="D147">
            <v>59101</v>
          </cell>
          <cell r="E147">
            <v>59101</v>
          </cell>
          <cell r="F147">
            <v>59101</v>
          </cell>
          <cell r="G147">
            <v>59101</v>
          </cell>
          <cell r="P147">
            <v>236404</v>
          </cell>
        </row>
        <row r="148">
          <cell r="C148" t="str">
            <v>sub-total:</v>
          </cell>
          <cell r="D148">
            <v>906925</v>
          </cell>
          <cell r="E148">
            <v>846325</v>
          </cell>
          <cell r="F148">
            <v>856297</v>
          </cell>
          <cell r="G148">
            <v>856297</v>
          </cell>
          <cell r="P148">
            <v>3465844</v>
          </cell>
        </row>
        <row r="150">
          <cell r="B150">
            <v>2044</v>
          </cell>
          <cell r="C150" t="str">
            <v>關懷探訪獨居老人服務</v>
          </cell>
          <cell r="D150">
            <v>64212</v>
          </cell>
          <cell r="E150">
            <v>64212</v>
          </cell>
          <cell r="F150">
            <v>64212</v>
          </cell>
          <cell r="G150">
            <v>64212</v>
          </cell>
          <cell r="P150">
            <v>256848</v>
          </cell>
        </row>
        <row r="151">
          <cell r="B151">
            <v>9075</v>
          </cell>
          <cell r="C151" t="str">
            <v>澳門平安通呼援服務中心</v>
          </cell>
          <cell r="D151">
            <v>310324</v>
          </cell>
          <cell r="E151">
            <v>310324</v>
          </cell>
          <cell r="F151">
            <v>310324</v>
          </cell>
          <cell r="G151">
            <v>310324</v>
          </cell>
        </row>
        <row r="152">
          <cell r="C152" t="str">
            <v>sub-total:</v>
          </cell>
          <cell r="D152">
            <v>374536</v>
          </cell>
          <cell r="E152">
            <v>374536</v>
          </cell>
          <cell r="F152">
            <v>374536</v>
          </cell>
          <cell r="G152">
            <v>374536</v>
          </cell>
        </row>
        <row r="154">
          <cell r="C154" t="str">
            <v>total:</v>
          </cell>
          <cell r="D154">
            <v>6884057</v>
          </cell>
          <cell r="E154">
            <v>6861713</v>
          </cell>
          <cell r="F154">
            <v>7121207</v>
          </cell>
          <cell r="G154">
            <v>6846185</v>
          </cell>
          <cell r="P154">
            <v>26471866</v>
          </cell>
        </row>
        <row r="156">
          <cell r="B156" t="str">
            <v>04.02.01.04</v>
          </cell>
          <cell r="C156" t="str">
            <v>復康範疇</v>
          </cell>
        </row>
        <row r="157">
          <cell r="C157" t="str">
            <v>傷殘人士院舍（社會服務設施）</v>
          </cell>
        </row>
        <row r="158">
          <cell r="B158">
            <v>7051</v>
          </cell>
          <cell r="C158" t="str">
            <v>扶康會(怡樂軒)</v>
          </cell>
          <cell r="D158">
            <v>30000</v>
          </cell>
          <cell r="E158">
            <v>30000</v>
          </cell>
          <cell r="F158">
            <v>30000</v>
          </cell>
          <cell r="G158">
            <v>30000</v>
          </cell>
        </row>
        <row r="160">
          <cell r="C160" t="str">
            <v>傷殘人士院舍</v>
          </cell>
        </row>
        <row r="161">
          <cell r="B161">
            <v>3001</v>
          </cell>
          <cell r="C161" t="str">
            <v>望廈之家</v>
          </cell>
          <cell r="D161">
            <v>88840</v>
          </cell>
          <cell r="E161">
            <v>88840</v>
          </cell>
          <cell r="F161">
            <v>88840</v>
          </cell>
          <cell r="G161">
            <v>88840</v>
          </cell>
          <cell r="P161">
            <v>355360</v>
          </cell>
        </row>
        <row r="162">
          <cell r="B162">
            <v>3002</v>
          </cell>
          <cell r="C162" t="str">
            <v>聖瑪嘉烈弱智中心</v>
          </cell>
          <cell r="D162">
            <v>490909</v>
          </cell>
          <cell r="E162">
            <v>490909</v>
          </cell>
          <cell r="F162">
            <v>563668</v>
          </cell>
          <cell r="G162">
            <v>497519</v>
          </cell>
          <cell r="P162">
            <v>2043005</v>
          </cell>
        </row>
        <row r="163">
          <cell r="B163">
            <v>3003</v>
          </cell>
          <cell r="C163" t="str">
            <v>聖類斯公撒格之家</v>
          </cell>
          <cell r="D163">
            <v>999939</v>
          </cell>
          <cell r="E163">
            <v>999939</v>
          </cell>
          <cell r="F163">
            <v>875001</v>
          </cell>
          <cell r="G163">
            <v>994093</v>
          </cell>
          <cell r="P163">
            <v>3868972</v>
          </cell>
        </row>
        <row r="164">
          <cell r="B164">
            <v>3004</v>
          </cell>
          <cell r="C164" t="str">
            <v>主教山兒童中心</v>
          </cell>
          <cell r="D164">
            <v>272737</v>
          </cell>
          <cell r="E164">
            <v>302653</v>
          </cell>
          <cell r="F164">
            <v>322561</v>
          </cell>
          <cell r="G164">
            <v>309289</v>
          </cell>
          <cell r="P164">
            <v>1207240</v>
          </cell>
        </row>
        <row r="165">
          <cell r="B165">
            <v>3005</v>
          </cell>
          <cell r="C165" t="str">
            <v>聖路濟亞中心</v>
          </cell>
          <cell r="D165">
            <v>344268</v>
          </cell>
          <cell r="E165">
            <v>344268</v>
          </cell>
          <cell r="F165">
            <v>387258</v>
          </cell>
          <cell r="G165">
            <v>358598</v>
          </cell>
          <cell r="P165">
            <v>1434392</v>
          </cell>
        </row>
        <row r="166">
          <cell r="C166" t="str">
            <v>sub-total:</v>
          </cell>
          <cell r="D166">
            <v>2196693</v>
          </cell>
          <cell r="E166">
            <v>2226609</v>
          </cell>
          <cell r="F166">
            <v>2237328</v>
          </cell>
          <cell r="G166">
            <v>2248339</v>
          </cell>
          <cell r="P166">
            <v>8908969</v>
          </cell>
        </row>
        <row r="169">
          <cell r="C169" t="str">
            <v>殘疾人士而設之其他設施</v>
          </cell>
        </row>
        <row r="170">
          <cell r="B170">
            <v>3006</v>
          </cell>
          <cell r="C170" t="str">
            <v>旭日中心</v>
          </cell>
          <cell r="D170">
            <v>198719</v>
          </cell>
          <cell r="E170">
            <v>198719</v>
          </cell>
          <cell r="F170">
            <v>198719</v>
          </cell>
          <cell r="G170">
            <v>198719</v>
          </cell>
          <cell r="P170">
            <v>794876</v>
          </cell>
        </row>
        <row r="171">
          <cell r="B171">
            <v>3007</v>
          </cell>
          <cell r="C171" t="str">
            <v>利民坊(職業訓練中心)</v>
          </cell>
          <cell r="D171">
            <v>72678</v>
          </cell>
          <cell r="E171">
            <v>72678</v>
          </cell>
          <cell r="F171">
            <v>72678</v>
          </cell>
          <cell r="G171">
            <v>72678</v>
          </cell>
          <cell r="P171">
            <v>290712</v>
          </cell>
        </row>
        <row r="172">
          <cell r="B172">
            <v>3008</v>
          </cell>
          <cell r="C172" t="str">
            <v>啟能中心</v>
          </cell>
          <cell r="D172">
            <v>153841</v>
          </cell>
          <cell r="E172">
            <v>153841</v>
          </cell>
          <cell r="F172">
            <v>167164</v>
          </cell>
          <cell r="G172">
            <v>158282</v>
          </cell>
          <cell r="P172">
            <v>633128</v>
          </cell>
        </row>
        <row r="173">
          <cell r="B173">
            <v>3009</v>
          </cell>
          <cell r="C173" t="str">
            <v>啟健中心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P173">
            <v>0</v>
          </cell>
        </row>
        <row r="174">
          <cell r="B174">
            <v>3010</v>
          </cell>
          <cell r="C174" t="str">
            <v>啟智中心</v>
          </cell>
          <cell r="D174">
            <v>196483</v>
          </cell>
          <cell r="E174">
            <v>196483</v>
          </cell>
          <cell r="F174">
            <v>196483</v>
          </cell>
          <cell r="G174">
            <v>196483</v>
          </cell>
          <cell r="P174">
            <v>785932</v>
          </cell>
        </row>
        <row r="175">
          <cell r="B175">
            <v>3011</v>
          </cell>
          <cell r="C175" t="str">
            <v>澳門特殊奧運會附屬弱智人士職業培訓暨展能中心</v>
          </cell>
          <cell r="D175">
            <v>139101</v>
          </cell>
          <cell r="E175">
            <v>139101</v>
          </cell>
          <cell r="F175">
            <v>139101</v>
          </cell>
          <cell r="G175">
            <v>139101</v>
          </cell>
          <cell r="P175">
            <v>556404</v>
          </cell>
        </row>
        <row r="176">
          <cell r="B176">
            <v>3013</v>
          </cell>
          <cell r="C176" t="str">
            <v>澳門盲人重建中心</v>
          </cell>
          <cell r="D176">
            <v>30469</v>
          </cell>
          <cell r="E176">
            <v>30469</v>
          </cell>
          <cell r="F176">
            <v>30469</v>
          </cell>
          <cell r="G176">
            <v>30469</v>
          </cell>
          <cell r="P176">
            <v>121876</v>
          </cell>
        </row>
        <row r="177">
          <cell r="B177">
            <v>3014</v>
          </cell>
          <cell r="C177" t="str">
            <v>聾人社會服務中心</v>
          </cell>
          <cell r="D177">
            <v>181983</v>
          </cell>
          <cell r="E177">
            <v>181983</v>
          </cell>
          <cell r="F177">
            <v>181983</v>
          </cell>
          <cell r="G177">
            <v>181983</v>
          </cell>
          <cell r="P177">
            <v>727932</v>
          </cell>
        </row>
        <row r="178">
          <cell r="B178">
            <v>3015</v>
          </cell>
          <cell r="C178" t="str">
            <v>曉光中心</v>
          </cell>
          <cell r="D178">
            <v>220019</v>
          </cell>
          <cell r="E178">
            <v>220019</v>
          </cell>
          <cell r="F178">
            <v>220019</v>
          </cell>
          <cell r="G178">
            <v>220019</v>
          </cell>
          <cell r="P178">
            <v>880076</v>
          </cell>
        </row>
        <row r="179">
          <cell r="B179">
            <v>3016</v>
          </cell>
          <cell r="C179" t="str">
            <v>啟聰中心</v>
          </cell>
          <cell r="D179">
            <v>46717</v>
          </cell>
          <cell r="E179">
            <v>46717</v>
          </cell>
          <cell r="F179">
            <v>46717</v>
          </cell>
          <cell r="G179">
            <v>46717</v>
          </cell>
          <cell r="P179">
            <v>186868</v>
          </cell>
        </row>
        <row r="180">
          <cell r="B180">
            <v>3017</v>
          </cell>
          <cell r="C180" t="str">
            <v>曙光中心</v>
          </cell>
          <cell r="D180">
            <v>143404</v>
          </cell>
          <cell r="E180">
            <v>143404</v>
          </cell>
          <cell r="F180">
            <v>143404</v>
          </cell>
          <cell r="G180">
            <v>143404</v>
          </cell>
          <cell r="P180">
            <v>573616</v>
          </cell>
        </row>
        <row r="181">
          <cell r="B181">
            <v>3019</v>
          </cell>
          <cell r="C181" t="str">
            <v>傷殘人士社會服務中心暨庇護工場</v>
          </cell>
          <cell r="D181">
            <v>116422</v>
          </cell>
          <cell r="E181">
            <v>116422</v>
          </cell>
          <cell r="F181">
            <v>116422</v>
          </cell>
          <cell r="G181">
            <v>116422</v>
          </cell>
          <cell r="P181">
            <v>465688</v>
          </cell>
        </row>
        <row r="182">
          <cell r="B182">
            <v>3020</v>
          </cell>
          <cell r="C182" t="str">
            <v>澳門明愛復康巴士</v>
          </cell>
          <cell r="D182">
            <v>91090</v>
          </cell>
          <cell r="E182">
            <v>91090</v>
          </cell>
          <cell r="F182">
            <v>91090</v>
          </cell>
          <cell r="G182">
            <v>91090</v>
          </cell>
          <cell r="P182">
            <v>364360</v>
          </cell>
        </row>
        <row r="183">
          <cell r="B183">
            <v>3024</v>
          </cell>
          <cell r="C183" t="str">
            <v>心明治小吃店</v>
          </cell>
          <cell r="D183">
            <v>48749</v>
          </cell>
          <cell r="E183">
            <v>48749</v>
          </cell>
          <cell r="F183">
            <v>48749</v>
          </cell>
          <cell r="G183">
            <v>48749</v>
          </cell>
          <cell r="P183">
            <v>194996</v>
          </cell>
        </row>
        <row r="184">
          <cell r="B184">
            <v>3025</v>
          </cell>
          <cell r="C184" t="str">
            <v>弱智人士輔助就業中心</v>
          </cell>
          <cell r="D184">
            <v>95359</v>
          </cell>
          <cell r="E184">
            <v>95359</v>
          </cell>
          <cell r="F184">
            <v>95359</v>
          </cell>
          <cell r="G184">
            <v>95359</v>
          </cell>
          <cell r="P184">
            <v>381436</v>
          </cell>
        </row>
        <row r="185">
          <cell r="B185">
            <v>3026</v>
          </cell>
          <cell r="C185" t="str">
            <v>澳門扶康會寶翠中心</v>
          </cell>
          <cell r="D185">
            <v>372791</v>
          </cell>
          <cell r="E185">
            <v>372791</v>
          </cell>
          <cell r="F185">
            <v>372791</v>
          </cell>
          <cell r="G185">
            <v>372791</v>
          </cell>
          <cell r="P185">
            <v>1491164</v>
          </cell>
        </row>
        <row r="186">
          <cell r="B186">
            <v>3027</v>
          </cell>
          <cell r="C186" t="str">
            <v>協安中心</v>
          </cell>
          <cell r="D186">
            <v>12000</v>
          </cell>
          <cell r="E186">
            <v>12000</v>
          </cell>
          <cell r="F186">
            <v>12000</v>
          </cell>
          <cell r="G186">
            <v>12000</v>
          </cell>
          <cell r="P186">
            <v>48000</v>
          </cell>
        </row>
        <row r="187">
          <cell r="B187">
            <v>3029</v>
          </cell>
          <cell r="C187" t="str">
            <v>澳門紅十字會非緊急醫療愛心護送服務</v>
          </cell>
          <cell r="D187">
            <v>307896</v>
          </cell>
          <cell r="E187">
            <v>307896</v>
          </cell>
          <cell r="F187">
            <v>307896</v>
          </cell>
          <cell r="G187">
            <v>307896</v>
          </cell>
          <cell r="P187">
            <v>1231584</v>
          </cell>
        </row>
        <row r="188">
          <cell r="B188">
            <v>3030</v>
          </cell>
          <cell r="C188" t="str">
            <v>啟康中心</v>
          </cell>
          <cell r="D188">
            <v>148024</v>
          </cell>
          <cell r="E188">
            <v>148024</v>
          </cell>
          <cell r="F188">
            <v>152465</v>
          </cell>
          <cell r="G188">
            <v>149504</v>
          </cell>
          <cell r="P188">
            <v>598017</v>
          </cell>
        </row>
        <row r="189">
          <cell r="B189">
            <v>3031</v>
          </cell>
          <cell r="C189" t="str">
            <v>康樂綜合服務中心</v>
          </cell>
          <cell r="D189">
            <v>299285</v>
          </cell>
          <cell r="E189">
            <v>269369</v>
          </cell>
          <cell r="F189">
            <v>269369</v>
          </cell>
          <cell r="G189">
            <v>269369</v>
          </cell>
          <cell r="P189">
            <v>1107392</v>
          </cell>
        </row>
        <row r="190">
          <cell r="B190">
            <v>3032</v>
          </cell>
          <cell r="C190" t="str">
            <v>扶康會康盈中心</v>
          </cell>
          <cell r="D190">
            <v>194507</v>
          </cell>
          <cell r="E190">
            <v>194507</v>
          </cell>
          <cell r="F190">
            <v>194507</v>
          </cell>
          <cell r="G190">
            <v>194507</v>
          </cell>
          <cell r="P190">
            <v>778028</v>
          </cell>
        </row>
        <row r="191">
          <cell r="B191">
            <v>3035</v>
          </cell>
          <cell r="C191" t="str">
            <v>怡樂軒</v>
          </cell>
          <cell r="D191">
            <v>183497</v>
          </cell>
          <cell r="E191">
            <v>183497</v>
          </cell>
          <cell r="F191">
            <v>183497</v>
          </cell>
          <cell r="G191">
            <v>183497</v>
          </cell>
          <cell r="P191">
            <v>733988</v>
          </cell>
        </row>
        <row r="192">
          <cell r="B192">
            <v>7068</v>
          </cell>
          <cell r="C192" t="str">
            <v>澳門關懷愛滋協會</v>
          </cell>
          <cell r="D192">
            <v>2000</v>
          </cell>
          <cell r="E192">
            <v>2000</v>
          </cell>
          <cell r="F192">
            <v>2000</v>
          </cell>
          <cell r="G192">
            <v>2000</v>
          </cell>
          <cell r="P192">
            <v>8000</v>
          </cell>
        </row>
        <row r="193">
          <cell r="B193">
            <v>7070</v>
          </cell>
          <cell r="C193" t="str">
            <v>澳門兒童發展協會</v>
          </cell>
          <cell r="D193">
            <v>0</v>
          </cell>
          <cell r="E193">
            <v>280864</v>
          </cell>
          <cell r="F193">
            <v>70216</v>
          </cell>
          <cell r="G193">
            <v>191032</v>
          </cell>
          <cell r="P193">
            <v>542112</v>
          </cell>
        </row>
        <row r="194">
          <cell r="C194" t="str">
            <v>sub-total:</v>
          </cell>
          <cell r="D194">
            <v>3255034</v>
          </cell>
          <cell r="E194">
            <v>3505982</v>
          </cell>
          <cell r="F194">
            <v>3313098</v>
          </cell>
          <cell r="G194">
            <v>3422071</v>
          </cell>
          <cell r="P194">
            <v>13496185</v>
          </cell>
        </row>
        <row r="196">
          <cell r="C196" t="str">
            <v>Total:</v>
          </cell>
          <cell r="D196">
            <v>5481727</v>
          </cell>
          <cell r="E196">
            <v>5762591</v>
          </cell>
          <cell r="F196">
            <v>5580426</v>
          </cell>
          <cell r="G196">
            <v>5700410</v>
          </cell>
          <cell r="P196">
            <v>22405154</v>
          </cell>
        </row>
        <row r="198">
          <cell r="B198" t="str">
            <v>04.02.01.05</v>
          </cell>
          <cell r="C198" t="str">
            <v>家庭及社區範疇</v>
          </cell>
        </row>
        <row r="199">
          <cell r="C199" t="str">
            <v>庇護中心（社會服務設施）</v>
          </cell>
        </row>
        <row r="200">
          <cell r="B200">
            <v>9009</v>
          </cell>
          <cell r="C200" t="str">
            <v>露宿者中心</v>
          </cell>
          <cell r="D200">
            <v>138443</v>
          </cell>
          <cell r="E200">
            <v>138443</v>
          </cell>
          <cell r="F200">
            <v>138443</v>
          </cell>
          <cell r="G200">
            <v>138443</v>
          </cell>
          <cell r="P200">
            <v>553772</v>
          </cell>
        </row>
        <row r="201">
          <cell r="C201" t="str">
            <v>sub-total:</v>
          </cell>
          <cell r="D201">
            <v>138443</v>
          </cell>
          <cell r="E201">
            <v>138443</v>
          </cell>
          <cell r="F201">
            <v>138443</v>
          </cell>
          <cell r="G201">
            <v>138443</v>
          </cell>
          <cell r="P201">
            <v>553772</v>
          </cell>
        </row>
        <row r="203">
          <cell r="C203" t="str">
            <v>社區中心  </v>
          </cell>
        </row>
        <row r="204">
          <cell r="B204">
            <v>4002</v>
          </cell>
          <cell r="C204" t="str">
            <v>澳門街坊會聯合總會家庭服務中心</v>
          </cell>
          <cell r="D204">
            <v>62030</v>
          </cell>
          <cell r="E204">
            <v>62030</v>
          </cell>
          <cell r="F204">
            <v>62030</v>
          </cell>
          <cell r="G204">
            <v>62030</v>
          </cell>
          <cell r="P204">
            <v>248120</v>
          </cell>
        </row>
        <row r="205">
          <cell r="B205">
            <v>4004</v>
          </cell>
          <cell r="C205" t="str">
            <v>澳門美滿家庭協進會</v>
          </cell>
          <cell r="D205">
            <v>60408</v>
          </cell>
          <cell r="E205">
            <v>60408</v>
          </cell>
          <cell r="F205">
            <v>60408</v>
          </cell>
          <cell r="G205">
            <v>60408</v>
          </cell>
          <cell r="P205">
            <v>241632</v>
          </cell>
        </row>
        <row r="206">
          <cell r="B206">
            <v>4005</v>
          </cell>
          <cell r="C206" t="str">
            <v>明愛家庭服務部</v>
          </cell>
          <cell r="D206">
            <v>110460</v>
          </cell>
          <cell r="E206">
            <v>90324</v>
          </cell>
          <cell r="F206">
            <v>90324</v>
          </cell>
          <cell r="G206">
            <v>90324</v>
          </cell>
          <cell r="P206">
            <v>381432</v>
          </cell>
        </row>
        <row r="207">
          <cell r="B207">
            <v>4006</v>
          </cell>
          <cell r="C207" t="str">
            <v>澳門離島婦女互助會家庭服務中心</v>
          </cell>
          <cell r="D207">
            <v>35271</v>
          </cell>
          <cell r="E207">
            <v>34075</v>
          </cell>
          <cell r="F207">
            <v>34075</v>
          </cell>
          <cell r="G207">
            <v>34075</v>
          </cell>
          <cell r="P207">
            <v>137496</v>
          </cell>
        </row>
        <row r="208">
          <cell r="B208">
            <v>6001</v>
          </cell>
          <cell r="C208" t="str">
            <v>下環浸信會社會服務中心</v>
          </cell>
          <cell r="D208">
            <v>70802</v>
          </cell>
          <cell r="E208">
            <v>68410</v>
          </cell>
          <cell r="F208">
            <v>68410</v>
          </cell>
          <cell r="G208">
            <v>68410</v>
          </cell>
          <cell r="P208">
            <v>276032</v>
          </cell>
        </row>
        <row r="209">
          <cell r="B209">
            <v>6007</v>
          </cell>
          <cell r="C209" t="str">
            <v>澳門街坊會聯合總會氹仔社區中心</v>
          </cell>
          <cell r="D209">
            <v>40760</v>
          </cell>
          <cell r="E209">
            <v>40760</v>
          </cell>
          <cell r="F209">
            <v>40760</v>
          </cell>
          <cell r="G209">
            <v>40760</v>
          </cell>
          <cell r="P209">
            <v>163040</v>
          </cell>
        </row>
        <row r="210">
          <cell r="B210">
            <v>6008</v>
          </cell>
          <cell r="C210" t="str">
            <v>黑沙環天主教牧民中心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P210">
            <v>0</v>
          </cell>
        </row>
        <row r="211">
          <cell r="B211">
            <v>6009</v>
          </cell>
          <cell r="C211" t="str">
            <v>望廈社區中心</v>
          </cell>
          <cell r="D211">
            <v>92170</v>
          </cell>
          <cell r="E211">
            <v>128854</v>
          </cell>
          <cell r="F211">
            <v>108718</v>
          </cell>
          <cell r="G211">
            <v>108718</v>
          </cell>
          <cell r="P211">
            <v>438460</v>
          </cell>
        </row>
        <row r="212">
          <cell r="B212">
            <v>6010</v>
          </cell>
          <cell r="C212" t="str">
            <v>祐漢社區中心</v>
          </cell>
          <cell r="D212">
            <v>116136</v>
          </cell>
          <cell r="E212">
            <v>111352</v>
          </cell>
          <cell r="F212">
            <v>111352</v>
          </cell>
          <cell r="G212">
            <v>171760</v>
          </cell>
          <cell r="P212">
            <v>510600</v>
          </cell>
        </row>
        <row r="213">
          <cell r="B213">
            <v>6015</v>
          </cell>
          <cell r="C213" t="str">
            <v>澳門街坊會聯合總會青洲社區中心</v>
          </cell>
          <cell r="D213">
            <v>70276</v>
          </cell>
          <cell r="E213">
            <v>70276</v>
          </cell>
          <cell r="F213">
            <v>70276</v>
          </cell>
          <cell r="G213">
            <v>70276</v>
          </cell>
          <cell r="P213">
            <v>281104</v>
          </cell>
        </row>
        <row r="214">
          <cell r="B214">
            <v>6016</v>
          </cell>
          <cell r="C214" t="str">
            <v>台山社區中心</v>
          </cell>
          <cell r="D214">
            <v>106568</v>
          </cell>
          <cell r="E214">
            <v>106568</v>
          </cell>
          <cell r="F214">
            <v>106568</v>
          </cell>
          <cell r="G214">
            <v>106568</v>
          </cell>
          <cell r="P214">
            <v>426272</v>
          </cell>
        </row>
        <row r="215">
          <cell r="B215">
            <v>6022</v>
          </cell>
          <cell r="C215" t="str">
            <v>聖公會 - 智醒少年</v>
          </cell>
          <cell r="D215">
            <v>50244</v>
          </cell>
          <cell r="E215">
            <v>50244</v>
          </cell>
          <cell r="F215">
            <v>50244</v>
          </cell>
          <cell r="G215">
            <v>50244</v>
          </cell>
          <cell r="P215">
            <v>200976</v>
          </cell>
        </row>
        <row r="216">
          <cell r="B216">
            <v>6024</v>
          </cell>
          <cell r="C216" t="str">
            <v>街總黑沙環社區服務中心</v>
          </cell>
          <cell r="D216">
            <v>50662</v>
          </cell>
          <cell r="E216">
            <v>48270</v>
          </cell>
          <cell r="F216">
            <v>48270</v>
          </cell>
          <cell r="G216">
            <v>48270</v>
          </cell>
          <cell r="P216">
            <v>195472</v>
          </cell>
        </row>
        <row r="217">
          <cell r="B217">
            <v>6029</v>
          </cell>
          <cell r="C217" t="str">
            <v>澳門繁榮促進會綜合服務中心</v>
          </cell>
          <cell r="D217">
            <v>152154</v>
          </cell>
          <cell r="E217">
            <v>152154</v>
          </cell>
          <cell r="F217">
            <v>152154</v>
          </cell>
          <cell r="G217">
            <v>152154</v>
          </cell>
          <cell r="P217">
            <v>608616</v>
          </cell>
        </row>
        <row r="218">
          <cell r="B218">
            <v>6031</v>
          </cell>
          <cell r="C218" t="str">
            <v>下環社區中心</v>
          </cell>
          <cell r="D218">
            <v>55504</v>
          </cell>
          <cell r="E218">
            <v>53112</v>
          </cell>
          <cell r="F218">
            <v>53112</v>
          </cell>
          <cell r="G218">
            <v>53112</v>
          </cell>
          <cell r="P218">
            <v>214840</v>
          </cell>
        </row>
        <row r="219">
          <cell r="B219">
            <v>6034</v>
          </cell>
          <cell r="C219" t="str">
            <v>澳門工會聯合總會北區綜合服務中心</v>
          </cell>
          <cell r="D219">
            <v>129444</v>
          </cell>
          <cell r="E219">
            <v>124660</v>
          </cell>
          <cell r="F219">
            <v>124660</v>
          </cell>
          <cell r="G219">
            <v>124660</v>
          </cell>
          <cell r="P219">
            <v>503424</v>
          </cell>
        </row>
        <row r="220">
          <cell r="B220">
            <v>6037</v>
          </cell>
          <cell r="C220" t="str">
            <v>新口岸社區中心</v>
          </cell>
          <cell r="D220">
            <v>70802</v>
          </cell>
          <cell r="E220">
            <v>68410</v>
          </cell>
          <cell r="F220">
            <v>68410</v>
          </cell>
          <cell r="G220">
            <v>68410</v>
          </cell>
          <cell r="P220">
            <v>276032</v>
          </cell>
        </row>
        <row r="221">
          <cell r="B221">
            <v>6046</v>
          </cell>
          <cell r="C221" t="str">
            <v>澳門基督教青年會- 賭博從業員活動計劃</v>
          </cell>
          <cell r="D221">
            <v>69618</v>
          </cell>
          <cell r="E221">
            <v>69618</v>
          </cell>
          <cell r="F221">
            <v>69618</v>
          </cell>
          <cell r="G221">
            <v>69618</v>
          </cell>
          <cell r="P221">
            <v>278472</v>
          </cell>
        </row>
        <row r="222">
          <cell r="B222">
            <v>6047</v>
          </cell>
          <cell r="C222" t="str">
            <v>聖公會澳門社會服務處-Fun Club 博彩員倶樂部計劃</v>
          </cell>
          <cell r="D222">
            <v>104724</v>
          </cell>
          <cell r="E222">
            <v>104724</v>
          </cell>
          <cell r="F222">
            <v>104724</v>
          </cell>
          <cell r="G222">
            <v>104724</v>
          </cell>
          <cell r="P222">
            <v>418896</v>
          </cell>
        </row>
        <row r="223">
          <cell r="B223">
            <v>6048</v>
          </cell>
          <cell r="C223" t="str">
            <v>澳門基督教青年會- 智醒少年活動計劃</v>
          </cell>
          <cell r="D223">
            <v>40272</v>
          </cell>
          <cell r="E223">
            <v>40272</v>
          </cell>
          <cell r="F223">
            <v>40272</v>
          </cell>
          <cell r="G223">
            <v>40272</v>
          </cell>
          <cell r="P223">
            <v>161088</v>
          </cell>
        </row>
        <row r="224">
          <cell r="B224">
            <v>6051</v>
          </cell>
          <cell r="C224" t="str">
            <v>澳門明愛-外地勞工服務計劃</v>
          </cell>
          <cell r="D224">
            <v>381664</v>
          </cell>
          <cell r="E224">
            <v>40080</v>
          </cell>
          <cell r="F224">
            <v>40080</v>
          </cell>
          <cell r="G224">
            <v>40080</v>
          </cell>
          <cell r="P224">
            <v>501904</v>
          </cell>
        </row>
        <row r="225">
          <cell r="B225">
            <v>9002</v>
          </cell>
          <cell r="C225" t="str">
            <v>澳門街坊總會新移民綜合服務</v>
          </cell>
          <cell r="D225">
            <v>42708</v>
          </cell>
          <cell r="E225">
            <v>42708</v>
          </cell>
          <cell r="F225">
            <v>42708</v>
          </cell>
          <cell r="G225">
            <v>42708</v>
          </cell>
          <cell r="P225">
            <v>170832</v>
          </cell>
        </row>
        <row r="226">
          <cell r="B226">
            <v>9003</v>
          </cell>
          <cell r="C226" t="str">
            <v>澳門明愛 - 生命熱線</v>
          </cell>
          <cell r="D226">
            <v>148428</v>
          </cell>
          <cell r="E226">
            <v>148428</v>
          </cell>
          <cell r="F226">
            <v>148428</v>
          </cell>
          <cell r="G226">
            <v>148428</v>
          </cell>
          <cell r="P226">
            <v>593712</v>
          </cell>
        </row>
        <row r="227">
          <cell r="B227">
            <v>9029</v>
          </cell>
          <cell r="C227" t="str">
            <v>澳門中華新青年協會(智醒少年)</v>
          </cell>
          <cell r="D227">
            <v>50136</v>
          </cell>
          <cell r="E227">
            <v>50136</v>
          </cell>
          <cell r="F227">
            <v>50136</v>
          </cell>
          <cell r="G227">
            <v>50136</v>
          </cell>
          <cell r="P227">
            <v>200544</v>
          </cell>
        </row>
        <row r="228">
          <cell r="C228" t="str">
            <v>Sub-total:</v>
          </cell>
          <cell r="D228">
            <v>2111241</v>
          </cell>
          <cell r="E228">
            <v>1765873</v>
          </cell>
          <cell r="F228">
            <v>1745737</v>
          </cell>
          <cell r="G228">
            <v>1806145</v>
          </cell>
          <cell r="P228">
            <v>7428996</v>
          </cell>
        </row>
        <row r="229">
          <cell r="C229" t="str">
            <v>家庭扶助</v>
          </cell>
        </row>
        <row r="230">
          <cell r="B230">
            <v>4001</v>
          </cell>
          <cell r="C230" t="str">
            <v>善牧中心</v>
          </cell>
          <cell r="D230">
            <v>79824</v>
          </cell>
          <cell r="E230">
            <v>79824</v>
          </cell>
          <cell r="F230">
            <v>79824</v>
          </cell>
          <cell r="G230">
            <v>79824</v>
          </cell>
          <cell r="P230">
            <v>319296</v>
          </cell>
        </row>
        <row r="231">
          <cell r="B231">
            <v>4003</v>
          </cell>
          <cell r="C231" t="str">
            <v>婦聯家庭服務中心</v>
          </cell>
          <cell r="D231">
            <v>21723</v>
          </cell>
          <cell r="E231">
            <v>21723</v>
          </cell>
          <cell r="F231">
            <v>21723</v>
          </cell>
          <cell r="G231">
            <v>21723</v>
          </cell>
          <cell r="P231">
            <v>86892</v>
          </cell>
        </row>
        <row r="232">
          <cell r="B232">
            <v>4007</v>
          </cell>
          <cell r="C232" t="str">
            <v>建華家庭服務中心</v>
          </cell>
          <cell r="D232">
            <v>38104</v>
          </cell>
          <cell r="E232">
            <v>36908</v>
          </cell>
          <cell r="F232">
            <v>36908</v>
          </cell>
          <cell r="G232">
            <v>36908</v>
          </cell>
          <cell r="P232">
            <v>148828</v>
          </cell>
        </row>
        <row r="233">
          <cell r="B233">
            <v>4013</v>
          </cell>
          <cell r="C233" t="str">
            <v>婦女北區家庭服務中心</v>
          </cell>
          <cell r="D233">
            <v>34409</v>
          </cell>
          <cell r="E233">
            <v>34409</v>
          </cell>
          <cell r="F233">
            <v>34409</v>
          </cell>
          <cell r="G233">
            <v>94817</v>
          </cell>
          <cell r="P233">
            <v>198044</v>
          </cell>
        </row>
        <row r="234">
          <cell r="B234">
            <v>4014</v>
          </cell>
          <cell r="C234" t="str">
            <v>善牧會婦女互助中心</v>
          </cell>
          <cell r="D234">
            <v>52857</v>
          </cell>
          <cell r="E234">
            <v>51661</v>
          </cell>
          <cell r="F234">
            <v>51661</v>
          </cell>
          <cell r="G234">
            <v>51661</v>
          </cell>
          <cell r="P234">
            <v>207840</v>
          </cell>
        </row>
        <row r="235">
          <cell r="B235">
            <v>4015</v>
          </cell>
          <cell r="C235" t="str">
            <v>婦聯勵苑</v>
          </cell>
          <cell r="D235">
            <v>183934</v>
          </cell>
          <cell r="E235">
            <v>183934</v>
          </cell>
          <cell r="F235">
            <v>183934</v>
          </cell>
          <cell r="G235">
            <v>183934</v>
          </cell>
          <cell r="P235">
            <v>735736</v>
          </cell>
        </row>
        <row r="236">
          <cell r="B236">
            <v>4016</v>
          </cell>
          <cell r="C236" t="str">
            <v>澳門防止虐待兒童會護兒中心</v>
          </cell>
          <cell r="D236">
            <v>113250</v>
          </cell>
          <cell r="E236">
            <v>128784</v>
          </cell>
          <cell r="F236">
            <v>128784</v>
          </cell>
          <cell r="G236">
            <v>128784</v>
          </cell>
          <cell r="P236">
            <v>499602</v>
          </cell>
        </row>
        <row r="237">
          <cell r="B237">
            <v>4017</v>
          </cell>
          <cell r="C237" t="str">
            <v>鮑思高青年網絡司打口家庭服務中心</v>
          </cell>
          <cell r="D237">
            <v>84381</v>
          </cell>
          <cell r="E237">
            <v>83185</v>
          </cell>
          <cell r="F237">
            <v>83185</v>
          </cell>
          <cell r="G237">
            <v>83185</v>
          </cell>
          <cell r="P237">
            <v>333936</v>
          </cell>
        </row>
        <row r="238">
          <cell r="B238">
            <v>4018</v>
          </cell>
          <cell r="C238" t="str">
            <v>澳門循道衛理聯合教會社會服務處氹仔家庭成長軒</v>
          </cell>
          <cell r="D238">
            <v>249384</v>
          </cell>
          <cell r="E238">
            <v>249384</v>
          </cell>
          <cell r="F238">
            <v>249384</v>
          </cell>
          <cell r="G238">
            <v>249384</v>
          </cell>
          <cell r="P238">
            <v>997536</v>
          </cell>
        </row>
        <row r="239">
          <cell r="B239">
            <v>6023</v>
          </cell>
          <cell r="C239" t="str">
            <v>澳門工會聯合總會氹仔綜合服務中心</v>
          </cell>
          <cell r="D239">
            <v>37537</v>
          </cell>
          <cell r="E239">
            <v>36341</v>
          </cell>
          <cell r="F239">
            <v>36341</v>
          </cell>
          <cell r="G239">
            <v>36341</v>
          </cell>
          <cell r="P239">
            <v>146560</v>
          </cell>
        </row>
        <row r="240">
          <cell r="B240">
            <v>6039</v>
          </cell>
          <cell r="C240" t="str">
            <v>澳門街坊總會樂駿中心</v>
          </cell>
          <cell r="D240">
            <v>123870</v>
          </cell>
          <cell r="E240">
            <v>123870</v>
          </cell>
          <cell r="F240">
            <v>123870</v>
          </cell>
          <cell r="G240">
            <v>123870</v>
          </cell>
          <cell r="P240">
            <v>495480</v>
          </cell>
        </row>
        <row r="241">
          <cell r="B241">
            <v>9060</v>
          </cell>
          <cell r="C241" t="str">
            <v>販賣人口熱缐</v>
          </cell>
          <cell r="D241">
            <v>50000</v>
          </cell>
          <cell r="E241">
            <v>50000</v>
          </cell>
          <cell r="F241">
            <v>50000</v>
          </cell>
          <cell r="G241">
            <v>50000</v>
          </cell>
        </row>
        <row r="242">
          <cell r="C242" t="str">
            <v>Sub-total:</v>
          </cell>
          <cell r="D242">
            <v>1069273</v>
          </cell>
          <cell r="E242">
            <v>1080023</v>
          </cell>
          <cell r="F242">
            <v>1080023</v>
          </cell>
          <cell r="G242">
            <v>1140431</v>
          </cell>
          <cell r="P242">
            <v>3674270</v>
          </cell>
        </row>
        <row r="244">
          <cell r="C244" t="str">
            <v>單親網絡互助服務</v>
          </cell>
        </row>
        <row r="245">
          <cell r="B245">
            <v>9901</v>
          </cell>
          <cell r="C245" t="str">
            <v>婦聯家庭服務中心</v>
          </cell>
          <cell r="D245">
            <v>44052</v>
          </cell>
          <cell r="E245">
            <v>44052</v>
          </cell>
          <cell r="F245">
            <v>44052</v>
          </cell>
          <cell r="G245">
            <v>44052</v>
          </cell>
        </row>
        <row r="246">
          <cell r="B246">
            <v>9902</v>
          </cell>
          <cell r="C246" t="str">
            <v>工聯台山社區中心</v>
          </cell>
          <cell r="D246">
            <v>44052</v>
          </cell>
          <cell r="E246">
            <v>44052</v>
          </cell>
          <cell r="F246">
            <v>44052</v>
          </cell>
          <cell r="G246">
            <v>44052</v>
          </cell>
        </row>
        <row r="247">
          <cell r="B247">
            <v>9903</v>
          </cell>
          <cell r="C247" t="str">
            <v>明愛家庭服務部</v>
          </cell>
          <cell r="D247">
            <v>64188</v>
          </cell>
          <cell r="E247">
            <v>64188</v>
          </cell>
          <cell r="F247">
            <v>64188</v>
          </cell>
          <cell r="G247">
            <v>64188</v>
          </cell>
        </row>
        <row r="248">
          <cell r="B248">
            <v>9904</v>
          </cell>
          <cell r="C248" t="str">
            <v>建華家庭服務中心</v>
          </cell>
          <cell r="D248">
            <v>44052</v>
          </cell>
          <cell r="E248">
            <v>44052</v>
          </cell>
          <cell r="F248">
            <v>44052</v>
          </cell>
          <cell r="G248">
            <v>44052</v>
          </cell>
        </row>
        <row r="249">
          <cell r="B249">
            <v>9905</v>
          </cell>
          <cell r="C249" t="str">
            <v>街總祐漢社區中心</v>
          </cell>
          <cell r="D249">
            <v>44052</v>
          </cell>
          <cell r="E249">
            <v>44052</v>
          </cell>
          <cell r="F249">
            <v>44052</v>
          </cell>
          <cell r="G249">
            <v>44052</v>
          </cell>
          <cell r="P249">
            <v>176208</v>
          </cell>
        </row>
        <row r="250">
          <cell r="C250" t="str">
            <v>Sub-total:</v>
          </cell>
          <cell r="D250">
            <v>240396</v>
          </cell>
          <cell r="E250">
            <v>240396</v>
          </cell>
          <cell r="F250">
            <v>240396</v>
          </cell>
          <cell r="G250">
            <v>240396</v>
          </cell>
          <cell r="P250">
            <v>176208</v>
          </cell>
        </row>
        <row r="252">
          <cell r="C252" t="str">
            <v>Total:</v>
          </cell>
          <cell r="D252">
            <v>3559353</v>
          </cell>
          <cell r="E252">
            <v>3224735</v>
          </cell>
          <cell r="F252">
            <v>3204599</v>
          </cell>
          <cell r="G252">
            <v>3325415</v>
          </cell>
          <cell r="P252">
            <v>11833246</v>
          </cell>
        </row>
        <row r="254">
          <cell r="B254" t="str">
            <v>04.02.01.06</v>
          </cell>
          <cell r="C254" t="str">
            <v>防治藥物依賴範疇</v>
          </cell>
        </row>
        <row r="255">
          <cell r="B255">
            <v>1039</v>
          </cell>
          <cell r="C255" t="str">
            <v>澳門基督教青年會 - 青年社區中心</v>
          </cell>
          <cell r="D255">
            <v>151581</v>
          </cell>
          <cell r="E255">
            <v>151581</v>
          </cell>
          <cell r="F255">
            <v>151581</v>
          </cell>
          <cell r="G255">
            <v>151581</v>
          </cell>
          <cell r="P255">
            <v>606324</v>
          </cell>
        </row>
        <row r="256">
          <cell r="B256">
            <v>5001</v>
          </cell>
          <cell r="C256" t="str">
            <v>澳門青年挑戰福音戒毒中心-男子中心</v>
          </cell>
          <cell r="D256">
            <v>143294</v>
          </cell>
          <cell r="E256">
            <v>143294</v>
          </cell>
          <cell r="F256">
            <v>143294</v>
          </cell>
          <cell r="G256">
            <v>143294</v>
          </cell>
          <cell r="P256">
            <v>573176</v>
          </cell>
        </row>
        <row r="257">
          <cell r="B257">
            <v>5002</v>
          </cell>
          <cell r="C257" t="str">
            <v>澳門青年挑戰福音戒毒中心-女子中心</v>
          </cell>
          <cell r="D257">
            <v>128079</v>
          </cell>
          <cell r="E257">
            <v>128079</v>
          </cell>
          <cell r="F257">
            <v>128079</v>
          </cell>
          <cell r="G257">
            <v>128079</v>
          </cell>
          <cell r="P257">
            <v>512316</v>
          </cell>
        </row>
        <row r="258">
          <cell r="B258">
            <v>5003</v>
          </cell>
          <cell r="C258" t="str">
            <v>澳門基督教新生命團契-康復中心</v>
          </cell>
          <cell r="D258">
            <v>164547</v>
          </cell>
          <cell r="E258">
            <v>164547</v>
          </cell>
          <cell r="F258">
            <v>164547</v>
          </cell>
          <cell r="G258">
            <v>164547</v>
          </cell>
          <cell r="P258">
            <v>658188</v>
          </cell>
        </row>
        <row r="259">
          <cell r="B259">
            <v>5004</v>
          </cell>
          <cell r="C259" t="str">
            <v>澳門基督教新生命團契外展部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P259">
            <v>0</v>
          </cell>
        </row>
        <row r="260">
          <cell r="B260">
            <v>5005</v>
          </cell>
          <cell r="C260" t="str">
            <v>澳門更新互助聯誼會</v>
          </cell>
          <cell r="D260">
            <v>108114</v>
          </cell>
          <cell r="E260">
            <v>108114</v>
          </cell>
          <cell r="F260">
            <v>108114</v>
          </cell>
          <cell r="G260">
            <v>108114</v>
          </cell>
          <cell r="P260">
            <v>432456</v>
          </cell>
        </row>
        <row r="261">
          <cell r="B261">
            <v>5006</v>
          </cell>
          <cell r="C261" t="str">
            <v>澳門戒毒康復協會</v>
          </cell>
          <cell r="D261">
            <v>176232</v>
          </cell>
          <cell r="E261">
            <v>176232</v>
          </cell>
          <cell r="F261">
            <v>176232</v>
          </cell>
          <cell r="G261">
            <v>176232</v>
          </cell>
          <cell r="P261">
            <v>704928</v>
          </cell>
        </row>
        <row r="262">
          <cell r="B262">
            <v>5007</v>
          </cell>
          <cell r="C262" t="str">
            <v>重光之家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P262">
            <v>0</v>
          </cell>
        </row>
        <row r="263">
          <cell r="B263">
            <v>5010</v>
          </cell>
          <cell r="C263" t="str">
            <v>澳門基督教新生命團契 - 青少年外展拓展部</v>
          </cell>
          <cell r="D263">
            <v>187274</v>
          </cell>
          <cell r="E263">
            <v>187274</v>
          </cell>
          <cell r="F263">
            <v>187274</v>
          </cell>
          <cell r="G263">
            <v>187274</v>
          </cell>
          <cell r="P263">
            <v>749096</v>
          </cell>
        </row>
        <row r="264">
          <cell r="B264">
            <v>5012</v>
          </cell>
          <cell r="C264" t="str">
            <v>澳門基督教新生命團契青少年外展部</v>
          </cell>
          <cell r="D264">
            <v>97338</v>
          </cell>
          <cell r="E264">
            <v>97338</v>
          </cell>
          <cell r="F264">
            <v>97338</v>
          </cell>
          <cell r="G264">
            <v>179026</v>
          </cell>
          <cell r="P264">
            <v>471040</v>
          </cell>
        </row>
        <row r="265">
          <cell r="B265">
            <v>7004</v>
          </cell>
          <cell r="C265" t="str">
            <v>歐漢琛慈善會</v>
          </cell>
          <cell r="D265">
            <v>44492</v>
          </cell>
          <cell r="E265">
            <v>44492</v>
          </cell>
          <cell r="F265">
            <v>106418</v>
          </cell>
          <cell r="G265">
            <v>75455</v>
          </cell>
          <cell r="P265">
            <v>270857</v>
          </cell>
        </row>
        <row r="266">
          <cell r="D266">
            <v>1200951</v>
          </cell>
          <cell r="E266">
            <v>1200951</v>
          </cell>
          <cell r="F266">
            <v>1262877</v>
          </cell>
          <cell r="G266">
            <v>1313602</v>
          </cell>
          <cell r="P266">
            <v>4978381</v>
          </cell>
        </row>
        <row r="268">
          <cell r="B268" t="str">
            <v>總數</v>
          </cell>
          <cell r="D268">
            <v>25730433</v>
          </cell>
          <cell r="E268">
            <v>25625651</v>
          </cell>
          <cell r="F268">
            <v>25957929</v>
          </cell>
          <cell r="G268">
            <v>25787834</v>
          </cell>
          <cell r="P268">
            <v>103101847</v>
          </cell>
        </row>
        <row r="270">
          <cell r="C270">
            <v>178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>
      <selection activeCell="I18" sqref="I18"/>
    </sheetView>
  </sheetViews>
  <sheetFormatPr defaultColWidth="15.375" defaultRowHeight="16.5"/>
  <cols>
    <col min="1" max="1" width="10.125" style="5" customWidth="1"/>
    <col min="2" max="2" width="23.875" style="5" customWidth="1"/>
    <col min="3" max="4" width="15.00390625" style="13" customWidth="1"/>
    <col min="5" max="6" width="15.00390625" style="13" hidden="1" customWidth="1"/>
    <col min="7" max="7" width="16.25390625" style="13" customWidth="1"/>
    <col min="8" max="16384" width="15.375" style="5" customWidth="1"/>
  </cols>
  <sheetData>
    <row r="1" spans="1:7" s="4" customFormat="1" ht="68.25" customHeight="1">
      <c r="A1" s="78" t="s">
        <v>23</v>
      </c>
      <c r="B1" s="79"/>
      <c r="C1" s="79"/>
      <c r="D1" s="79"/>
      <c r="E1" s="79"/>
      <c r="F1" s="79"/>
      <c r="G1" s="79"/>
    </row>
    <row r="2" spans="1:7" ht="30.75" customHeight="1">
      <c r="A2" s="80" t="s">
        <v>24</v>
      </c>
      <c r="B2" s="81"/>
      <c r="C2" s="81"/>
      <c r="D2" s="81"/>
      <c r="E2" s="81"/>
      <c r="F2" s="81"/>
      <c r="G2" s="81"/>
    </row>
    <row r="3" spans="1:7" ht="15.75">
      <c r="A3" s="3"/>
      <c r="B3" s="3"/>
      <c r="C3" s="3"/>
      <c r="D3" s="3"/>
      <c r="E3" s="3"/>
      <c r="F3" s="3"/>
      <c r="G3" s="3"/>
    </row>
    <row r="4" spans="1:7" s="7" customFormat="1" ht="38.25" customHeight="1">
      <c r="A4" s="70" t="s">
        <v>25</v>
      </c>
      <c r="B4" s="71"/>
      <c r="C4" s="67" t="s">
        <v>26</v>
      </c>
      <c r="D4" s="68"/>
      <c r="E4" s="68"/>
      <c r="F4" s="68"/>
      <c r="G4" s="69"/>
    </row>
    <row r="5" spans="1:7" s="8" customFormat="1" ht="35.25" customHeight="1">
      <c r="A5" s="72"/>
      <c r="B5" s="73"/>
      <c r="C5" s="49" t="s">
        <v>27</v>
      </c>
      <c r="D5" s="49" t="s">
        <v>28</v>
      </c>
      <c r="E5" s="49" t="s">
        <v>29</v>
      </c>
      <c r="F5" s="49" t="s">
        <v>30</v>
      </c>
      <c r="G5" s="49" t="s">
        <v>31</v>
      </c>
    </row>
    <row r="6" spans="1:7" s="7" customFormat="1" ht="55.5" customHeight="1">
      <c r="A6" s="74" t="s">
        <v>32</v>
      </c>
      <c r="B6" s="75"/>
      <c r="C6" s="6">
        <v>7773693</v>
      </c>
      <c r="D6" s="6">
        <v>7783473</v>
      </c>
      <c r="E6" s="42"/>
      <c r="F6" s="6"/>
      <c r="G6" s="6">
        <f aca="true" t="shared" si="0" ref="G6:G34">SUM(C6:F6)</f>
        <v>15557166</v>
      </c>
    </row>
    <row r="7" spans="1:7" s="7" customFormat="1" ht="48" customHeight="1">
      <c r="A7" s="76" t="s">
        <v>33</v>
      </c>
      <c r="B7" s="77"/>
      <c r="C7" s="9">
        <f>SUM(C8:C10)</f>
        <v>19560457</v>
      </c>
      <c r="D7" s="9">
        <f>SUM(D8:D10)</f>
        <v>19732575</v>
      </c>
      <c r="E7" s="43"/>
      <c r="F7" s="9"/>
      <c r="G7" s="9">
        <f t="shared" si="0"/>
        <v>39293032</v>
      </c>
    </row>
    <row r="8" spans="1:7" s="4" customFormat="1" ht="32.25">
      <c r="A8" s="10"/>
      <c r="B8" s="50" t="s">
        <v>34</v>
      </c>
      <c r="C8" s="2">
        <v>8500142</v>
      </c>
      <c r="D8" s="2">
        <v>8405638</v>
      </c>
      <c r="E8" s="22"/>
      <c r="F8" s="2"/>
      <c r="G8" s="2">
        <f t="shared" si="0"/>
        <v>16905780</v>
      </c>
    </row>
    <row r="9" spans="1:7" s="4" customFormat="1" ht="32.25">
      <c r="A9" s="10"/>
      <c r="B9" s="50" t="s">
        <v>35</v>
      </c>
      <c r="C9" s="2">
        <v>7539866</v>
      </c>
      <c r="D9" s="2">
        <v>7247988</v>
      </c>
      <c r="E9" s="22"/>
      <c r="F9" s="2"/>
      <c r="G9" s="2">
        <f t="shared" si="0"/>
        <v>14787854</v>
      </c>
    </row>
    <row r="10" spans="1:7" s="4" customFormat="1" ht="48">
      <c r="A10" s="11"/>
      <c r="B10" s="51" t="s">
        <v>74</v>
      </c>
      <c r="C10" s="1">
        <v>3520449</v>
      </c>
      <c r="D10" s="1">
        <v>4078949</v>
      </c>
      <c r="E10" s="44"/>
      <c r="F10" s="1"/>
      <c r="G10" s="1">
        <f t="shared" si="0"/>
        <v>7599398</v>
      </c>
    </row>
    <row r="11" spans="1:7" s="7" customFormat="1" ht="36.75" customHeight="1">
      <c r="A11" s="76" t="s">
        <v>36</v>
      </c>
      <c r="B11" s="77"/>
      <c r="C11" s="9">
        <f>SUM(C12:C16)</f>
        <v>22070113</v>
      </c>
      <c r="D11" s="9">
        <f>SUM(D12:D16)</f>
        <v>22422097</v>
      </c>
      <c r="E11" s="43"/>
      <c r="F11" s="9"/>
      <c r="G11" s="9">
        <f t="shared" si="0"/>
        <v>44492210</v>
      </c>
    </row>
    <row r="12" spans="1:7" s="4" customFormat="1" ht="32.25">
      <c r="A12" s="10"/>
      <c r="B12" s="50" t="s">
        <v>37</v>
      </c>
      <c r="C12" s="2">
        <v>12937521</v>
      </c>
      <c r="D12" s="2">
        <v>12833954</v>
      </c>
      <c r="E12" s="22"/>
      <c r="F12" s="2"/>
      <c r="G12" s="2">
        <f t="shared" si="0"/>
        <v>25771475</v>
      </c>
    </row>
    <row r="13" spans="1:7" s="4" customFormat="1" ht="32.25">
      <c r="A13" s="10"/>
      <c r="B13" s="50" t="s">
        <v>38</v>
      </c>
      <c r="C13" s="2">
        <v>4049025</v>
      </c>
      <c r="D13" s="2">
        <v>3935967</v>
      </c>
      <c r="E13" s="22"/>
      <c r="F13" s="2"/>
      <c r="G13" s="2">
        <f t="shared" si="0"/>
        <v>7984992</v>
      </c>
    </row>
    <row r="14" spans="1:7" s="4" customFormat="1" ht="32.25">
      <c r="A14" s="10"/>
      <c r="B14" s="50" t="s">
        <v>39</v>
      </c>
      <c r="C14" s="2">
        <v>2756823</v>
      </c>
      <c r="D14" s="2">
        <v>2746083</v>
      </c>
      <c r="E14" s="22"/>
      <c r="F14" s="2"/>
      <c r="G14" s="29">
        <f t="shared" si="0"/>
        <v>5502906</v>
      </c>
    </row>
    <row r="15" spans="1:7" s="24" customFormat="1" ht="48">
      <c r="A15" s="23"/>
      <c r="B15" s="52" t="s">
        <v>40</v>
      </c>
      <c r="C15" s="22">
        <v>1203136</v>
      </c>
      <c r="D15" s="22">
        <v>1804704</v>
      </c>
      <c r="E15" s="22"/>
      <c r="F15" s="22"/>
      <c r="G15" s="22">
        <f t="shared" si="0"/>
        <v>3007840</v>
      </c>
    </row>
    <row r="16" spans="1:7" s="4" customFormat="1" ht="42.75" customHeight="1">
      <c r="A16" s="11"/>
      <c r="B16" s="51" t="s">
        <v>41</v>
      </c>
      <c r="C16" s="1">
        <v>1123608</v>
      </c>
      <c r="D16" s="1">
        <v>1101389</v>
      </c>
      <c r="E16" s="44"/>
      <c r="F16" s="1"/>
      <c r="G16" s="1">
        <f t="shared" si="0"/>
        <v>2224997</v>
      </c>
    </row>
    <row r="17" spans="1:7" s="7" customFormat="1" ht="37.5" customHeight="1">
      <c r="A17" s="76" t="s">
        <v>42</v>
      </c>
      <c r="B17" s="77"/>
      <c r="C17" s="9">
        <f>SUM(C18:C24)</f>
        <v>16728744</v>
      </c>
      <c r="D17" s="9">
        <f>SUM(D18:D24)</f>
        <v>17023823</v>
      </c>
      <c r="E17" s="43"/>
      <c r="F17" s="9"/>
      <c r="G17" s="9">
        <f t="shared" si="0"/>
        <v>33752567</v>
      </c>
    </row>
    <row r="18" spans="1:7" s="4" customFormat="1" ht="32.25">
      <c r="A18" s="10"/>
      <c r="B18" s="50" t="s">
        <v>43</v>
      </c>
      <c r="C18" s="2">
        <v>6660630</v>
      </c>
      <c r="D18" s="2">
        <v>6906303</v>
      </c>
      <c r="E18" s="22"/>
      <c r="F18" s="2"/>
      <c r="G18" s="2">
        <f t="shared" si="0"/>
        <v>13566933</v>
      </c>
    </row>
    <row r="19" spans="1:7" s="4" customFormat="1" ht="32.25">
      <c r="A19" s="10"/>
      <c r="B19" s="50" t="s">
        <v>44</v>
      </c>
      <c r="C19" s="2">
        <v>4768233</v>
      </c>
      <c r="D19" s="2">
        <v>4847555</v>
      </c>
      <c r="E19" s="22"/>
      <c r="F19" s="2"/>
      <c r="G19" s="2">
        <f t="shared" si="0"/>
        <v>9615788</v>
      </c>
    </row>
    <row r="20" spans="1:7" s="4" customFormat="1" ht="48">
      <c r="A20" s="10"/>
      <c r="B20" s="50" t="s">
        <v>45</v>
      </c>
      <c r="C20" s="2">
        <v>1067661</v>
      </c>
      <c r="D20" s="2">
        <v>1067661</v>
      </c>
      <c r="E20" s="22"/>
      <c r="F20" s="2"/>
      <c r="G20" s="2">
        <f t="shared" si="0"/>
        <v>2135322</v>
      </c>
    </row>
    <row r="21" spans="1:7" s="4" customFormat="1" ht="48">
      <c r="A21" s="10"/>
      <c r="B21" s="50" t="s">
        <v>46</v>
      </c>
      <c r="C21" s="2">
        <v>729600</v>
      </c>
      <c r="D21" s="2">
        <v>729600</v>
      </c>
      <c r="E21" s="22"/>
      <c r="F21" s="2"/>
      <c r="G21" s="2">
        <f t="shared" si="0"/>
        <v>1459200</v>
      </c>
    </row>
    <row r="22" spans="1:7" s="4" customFormat="1" ht="32.25">
      <c r="A22" s="10"/>
      <c r="B22" s="50" t="s">
        <v>47</v>
      </c>
      <c r="C22" s="2">
        <v>1467639</v>
      </c>
      <c r="D22" s="2">
        <v>1467639</v>
      </c>
      <c r="E22" s="22"/>
      <c r="F22" s="2"/>
      <c r="G22" s="2">
        <f t="shared" si="0"/>
        <v>2935278</v>
      </c>
    </row>
    <row r="23" spans="1:7" s="4" customFormat="1" ht="48">
      <c r="A23" s="10"/>
      <c r="B23" s="50" t="s">
        <v>48</v>
      </c>
      <c r="C23" s="2">
        <v>838023</v>
      </c>
      <c r="D23" s="2">
        <v>808107</v>
      </c>
      <c r="E23" s="22"/>
      <c r="F23" s="2"/>
      <c r="G23" s="2">
        <f t="shared" si="0"/>
        <v>1646130</v>
      </c>
    </row>
    <row r="24" spans="1:7" s="4" customFormat="1" ht="48">
      <c r="A24" s="11"/>
      <c r="B24" s="51" t="s">
        <v>49</v>
      </c>
      <c r="C24" s="2">
        <v>1196958</v>
      </c>
      <c r="D24" s="2">
        <v>1196958</v>
      </c>
      <c r="E24" s="22"/>
      <c r="F24" s="2"/>
      <c r="G24" s="2">
        <f t="shared" si="0"/>
        <v>2393916</v>
      </c>
    </row>
    <row r="25" spans="1:7" s="7" customFormat="1" ht="36" customHeight="1">
      <c r="A25" s="74" t="s">
        <v>50</v>
      </c>
      <c r="B25" s="75"/>
      <c r="C25" s="6">
        <v>3824447</v>
      </c>
      <c r="D25" s="6">
        <v>3660303</v>
      </c>
      <c r="E25" s="42"/>
      <c r="F25" s="6"/>
      <c r="G25" s="6">
        <f t="shared" si="0"/>
        <v>7484750</v>
      </c>
    </row>
    <row r="26" spans="1:7" s="7" customFormat="1" ht="42" customHeight="1">
      <c r="A26" s="76" t="s">
        <v>51</v>
      </c>
      <c r="B26" s="77"/>
      <c r="C26" s="9">
        <f>SUM(C27:C31)</f>
        <v>5219258</v>
      </c>
      <c r="D26" s="9">
        <f>SUM(D27:D31)</f>
        <v>5325112</v>
      </c>
      <c r="E26" s="43"/>
      <c r="F26" s="9"/>
      <c r="G26" s="9">
        <f t="shared" si="0"/>
        <v>10544370</v>
      </c>
    </row>
    <row r="27" spans="1:7" s="4" customFormat="1" ht="32.25">
      <c r="A27" s="10"/>
      <c r="B27" s="50" t="s">
        <v>52</v>
      </c>
      <c r="C27" s="2">
        <v>2568059</v>
      </c>
      <c r="D27" s="2">
        <v>2673913</v>
      </c>
      <c r="E27" s="22"/>
      <c r="F27" s="2"/>
      <c r="G27" s="2">
        <f t="shared" si="0"/>
        <v>5241972</v>
      </c>
    </row>
    <row r="28" spans="1:7" s="4" customFormat="1" ht="48">
      <c r="A28" s="10"/>
      <c r="B28" s="50" t="s">
        <v>53</v>
      </c>
      <c r="C28" s="2">
        <v>1206603</v>
      </c>
      <c r="D28" s="2">
        <v>1206603</v>
      </c>
      <c r="E28" s="22"/>
      <c r="F28" s="2"/>
      <c r="G28" s="2">
        <f t="shared" si="0"/>
        <v>2413206</v>
      </c>
    </row>
    <row r="29" spans="1:7" s="4" customFormat="1" ht="48">
      <c r="A29" s="10"/>
      <c r="B29" s="50" t="s">
        <v>54</v>
      </c>
      <c r="C29" s="2">
        <v>128124</v>
      </c>
      <c r="D29" s="2">
        <v>128124</v>
      </c>
      <c r="E29" s="22"/>
      <c r="F29" s="2"/>
      <c r="G29" s="2">
        <f t="shared" si="0"/>
        <v>256248</v>
      </c>
    </row>
    <row r="30" spans="1:7" s="4" customFormat="1" ht="32.25">
      <c r="A30" s="10"/>
      <c r="B30" s="50" t="s">
        <v>55</v>
      </c>
      <c r="C30" s="2">
        <v>595284</v>
      </c>
      <c r="D30" s="2">
        <v>595284</v>
      </c>
      <c r="E30" s="45"/>
      <c r="F30" s="2"/>
      <c r="G30" s="2">
        <f t="shared" si="0"/>
        <v>1190568</v>
      </c>
    </row>
    <row r="31" spans="1:7" s="7" customFormat="1" ht="59.25" customHeight="1">
      <c r="A31" s="28"/>
      <c r="B31" s="51" t="s">
        <v>56</v>
      </c>
      <c r="C31" s="1">
        <v>721188</v>
      </c>
      <c r="D31" s="1">
        <v>721188</v>
      </c>
      <c r="E31" s="44"/>
      <c r="F31" s="1"/>
      <c r="G31" s="1">
        <f t="shared" si="0"/>
        <v>1442376</v>
      </c>
    </row>
    <row r="32" spans="1:7" s="4" customFormat="1" ht="54" customHeight="1">
      <c r="A32" s="76" t="s">
        <v>57</v>
      </c>
      <c r="B32" s="77"/>
      <c r="C32" s="12">
        <f>SUM(C33:C36)</f>
        <v>3340437</v>
      </c>
      <c r="D32" s="12">
        <f>SUM(D33:D36)</f>
        <v>3534776</v>
      </c>
      <c r="E32" s="46"/>
      <c r="F32" s="12"/>
      <c r="G32" s="12">
        <f t="shared" si="0"/>
        <v>6875213</v>
      </c>
    </row>
    <row r="33" spans="1:7" s="4" customFormat="1" ht="48">
      <c r="A33" s="10"/>
      <c r="B33" s="50" t="s">
        <v>58</v>
      </c>
      <c r="C33" s="2">
        <v>1836456</v>
      </c>
      <c r="D33" s="2">
        <v>1836456</v>
      </c>
      <c r="E33" s="22"/>
      <c r="F33" s="2"/>
      <c r="G33" s="2">
        <f t="shared" si="0"/>
        <v>3672912</v>
      </c>
    </row>
    <row r="34" spans="1:7" s="4" customFormat="1" ht="48">
      <c r="A34" s="10"/>
      <c r="B34" s="50" t="s">
        <v>59</v>
      </c>
      <c r="C34" s="2">
        <v>853836</v>
      </c>
      <c r="D34" s="2">
        <v>1017212</v>
      </c>
      <c r="E34" s="22"/>
      <c r="F34" s="2"/>
      <c r="G34" s="2">
        <f t="shared" si="0"/>
        <v>1871048</v>
      </c>
    </row>
    <row r="35" spans="1:7" s="4" customFormat="1" ht="16.5" hidden="1">
      <c r="A35" s="10"/>
      <c r="B35" s="53" t="s">
        <v>60</v>
      </c>
      <c r="C35" s="2"/>
      <c r="D35" s="2"/>
      <c r="E35" s="22"/>
      <c r="F35" s="2"/>
      <c r="G35" s="2"/>
    </row>
    <row r="36" spans="1:7" s="4" customFormat="1" ht="57" customHeight="1">
      <c r="A36" s="10"/>
      <c r="B36" s="50" t="s">
        <v>61</v>
      </c>
      <c r="C36" s="2">
        <v>650145</v>
      </c>
      <c r="D36" s="2">
        <v>681108</v>
      </c>
      <c r="E36" s="22"/>
      <c r="F36" s="2"/>
      <c r="G36" s="2">
        <f>SUM(C36:F36)</f>
        <v>1331253</v>
      </c>
    </row>
    <row r="37" spans="1:7" ht="34.5" customHeight="1">
      <c r="A37" s="65" t="s">
        <v>62</v>
      </c>
      <c r="B37" s="66"/>
      <c r="C37" s="6">
        <f>+C6+C7+C11+C17+C25+C26+C32</f>
        <v>78517149</v>
      </c>
      <c r="D37" s="6">
        <f>+D6+D7+D11+D17+D25+D26+D32</f>
        <v>79482159</v>
      </c>
      <c r="E37" s="42"/>
      <c r="F37" s="6"/>
      <c r="G37" s="6">
        <f>SUM(C37:F37)</f>
        <v>157999308</v>
      </c>
    </row>
    <row r="38" ht="20.25" customHeight="1"/>
    <row r="39" spans="5:7" ht="15.75" customHeight="1">
      <c r="E39" s="41"/>
      <c r="F39" s="41"/>
      <c r="G39" s="41"/>
    </row>
    <row r="40" spans="1:7" ht="16.5" customHeight="1" hidden="1">
      <c r="A40" s="64" t="s">
        <v>63</v>
      </c>
      <c r="B40" s="54" t="s">
        <v>64</v>
      </c>
      <c r="C40" s="13">
        <v>129207.5</v>
      </c>
      <c r="D40" s="13">
        <v>198396</v>
      </c>
      <c r="E40" s="41"/>
      <c r="F40" s="41"/>
      <c r="G40" s="41"/>
    </row>
    <row r="41" spans="1:7" ht="16.5" customHeight="1" hidden="1">
      <c r="A41" s="64"/>
      <c r="B41" s="55" t="s">
        <v>65</v>
      </c>
      <c r="C41" s="31">
        <v>90133.3</v>
      </c>
      <c r="D41" s="31">
        <v>169871.7</v>
      </c>
      <c r="E41" s="41"/>
      <c r="F41" s="41"/>
      <c r="G41" s="41"/>
    </row>
    <row r="42" spans="1:7" ht="15.75" customHeight="1" hidden="1">
      <c r="A42" s="34"/>
      <c r="B42" s="35"/>
      <c r="C42" s="36">
        <f>SUM(C40:C41)</f>
        <v>219340.8</v>
      </c>
      <c r="D42" s="36">
        <f>SUM(D40:D41)</f>
        <v>368267.7</v>
      </c>
      <c r="E42" s="41"/>
      <c r="F42" s="41"/>
      <c r="G42" s="41"/>
    </row>
    <row r="43" spans="5:7" ht="15.75" customHeight="1" hidden="1">
      <c r="E43" s="41"/>
      <c r="F43" s="41"/>
      <c r="G43" s="41"/>
    </row>
    <row r="44" spans="2:7" ht="16.5" customHeight="1" hidden="1">
      <c r="B44" s="55" t="s">
        <v>66</v>
      </c>
      <c r="C44" s="31">
        <f>C37-C42</f>
        <v>78297808.2</v>
      </c>
      <c r="D44" s="31">
        <f>D37-D42</f>
        <v>79113891.3</v>
      </c>
      <c r="E44" s="41"/>
      <c r="F44" s="41"/>
      <c r="G44" s="41"/>
    </row>
    <row r="45" spans="5:7" ht="15.75">
      <c r="E45" s="41"/>
      <c r="F45" s="41"/>
      <c r="G45" s="41"/>
    </row>
    <row r="46" spans="5:7" ht="15.75">
      <c r="E46" s="41"/>
      <c r="F46" s="41"/>
      <c r="G46" s="41"/>
    </row>
  </sheetData>
  <sheetProtection/>
  <mergeCells count="13">
    <mergeCell ref="A32:B32"/>
    <mergeCell ref="A1:G1"/>
    <mergeCell ref="A2:G2"/>
    <mergeCell ref="A40:A41"/>
    <mergeCell ref="A37:B37"/>
    <mergeCell ref="C4:G4"/>
    <mergeCell ref="A4:B5"/>
    <mergeCell ref="A6:B6"/>
    <mergeCell ref="A7:B7"/>
    <mergeCell ref="A11:B11"/>
    <mergeCell ref="A17:B17"/>
    <mergeCell ref="A25:B25"/>
    <mergeCell ref="A26:B26"/>
  </mergeCells>
  <printOptions horizontalCentered="1"/>
  <pageMargins left="0.2755905511811024" right="0.31496062992125984" top="0.6692913385826772" bottom="0.2755905511811024" header="0.2362204724409449" footer="0.2362204724409449"/>
  <pageSetup horizontalDpi="600" verticalDpi="600" orientation="portrait" paperSize="9" r:id="rId2"/>
  <ignoredErrors>
    <ignoredError sqref="C1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91" zoomScaleNormal="91" workbookViewId="0" topLeftCell="A1">
      <selection activeCell="A47" sqref="A47"/>
    </sheetView>
  </sheetViews>
  <sheetFormatPr defaultColWidth="9.00390625" defaultRowHeight="16.5"/>
  <cols>
    <col min="1" max="1" width="27.375" style="15" customWidth="1"/>
    <col min="2" max="2" width="14.75390625" style="15" customWidth="1"/>
    <col min="3" max="3" width="14.625" style="15" customWidth="1"/>
    <col min="4" max="4" width="14.625" style="15" hidden="1" customWidth="1"/>
    <col min="5" max="5" width="14.625" style="27" hidden="1" customWidth="1"/>
    <col min="6" max="6" width="15.875" style="14" customWidth="1"/>
    <col min="7" max="7" width="1.12109375" style="14" customWidth="1"/>
    <col min="8" max="8" width="1.00390625" style="14" customWidth="1"/>
    <col min="9" max="9" width="16.125" style="14" hidden="1" customWidth="1"/>
    <col min="10" max="10" width="18.625" style="14" hidden="1" customWidth="1"/>
    <col min="11" max="12" width="14.75390625" style="14" hidden="1" customWidth="1"/>
    <col min="13" max="16384" width="9.00390625" style="14" customWidth="1"/>
  </cols>
  <sheetData>
    <row r="1" spans="1:6" s="16" customFormat="1" ht="54" customHeight="1">
      <c r="A1" s="82" t="s">
        <v>72</v>
      </c>
      <c r="B1" s="82"/>
      <c r="C1" s="82"/>
      <c r="D1" s="82"/>
      <c r="E1" s="82"/>
      <c r="F1" s="82"/>
    </row>
    <row r="2" spans="1:6" s="16" customFormat="1" ht="45" customHeight="1">
      <c r="A2" s="83" t="s">
        <v>22</v>
      </c>
      <c r="B2" s="83"/>
      <c r="C2" s="83"/>
      <c r="D2" s="83"/>
      <c r="E2" s="83"/>
      <c r="F2" s="83"/>
    </row>
    <row r="3" spans="1:12" s="16" customFormat="1" ht="21.75" customHeight="1">
      <c r="A3" s="17"/>
      <c r="B3" s="17"/>
      <c r="C3" s="17"/>
      <c r="D3" s="17"/>
      <c r="E3" s="26"/>
      <c r="I3" s="84" t="s">
        <v>67</v>
      </c>
      <c r="J3" s="84"/>
      <c r="K3" s="84"/>
      <c r="L3" s="84"/>
    </row>
    <row r="4" spans="1:13" s="19" customFormat="1" ht="41.25" customHeight="1">
      <c r="A4" s="18" t="s">
        <v>8</v>
      </c>
      <c r="B4" s="47" t="s">
        <v>9</v>
      </c>
      <c r="C4" s="47" t="s">
        <v>10</v>
      </c>
      <c r="D4" s="47" t="s">
        <v>11</v>
      </c>
      <c r="E4" s="47" t="s">
        <v>21</v>
      </c>
      <c r="F4" s="48" t="s">
        <v>20</v>
      </c>
      <c r="G4" s="32"/>
      <c r="H4" s="32"/>
      <c r="I4" s="63" t="s">
        <v>3</v>
      </c>
      <c r="J4" s="63" t="s">
        <v>0</v>
      </c>
      <c r="K4" s="63" t="s">
        <v>1</v>
      </c>
      <c r="L4" s="63" t="s">
        <v>2</v>
      </c>
      <c r="M4" s="32"/>
    </row>
    <row r="5" spans="1:12" s="16" customFormat="1" ht="46.5" customHeight="1">
      <c r="A5" s="47" t="s">
        <v>13</v>
      </c>
      <c r="B5" s="20">
        <f>1004800+71820+142803+75000</f>
        <v>1294423</v>
      </c>
      <c r="C5" s="33">
        <f>544316+240191.7+1687.5+274989.9+109203.3+105274+88000</f>
        <v>1363662.4000000001</v>
      </c>
      <c r="D5" s="20"/>
      <c r="E5" s="25"/>
      <c r="F5" s="21">
        <f>SUM(B5:E5)</f>
        <v>2658085.4000000004</v>
      </c>
      <c r="I5" s="56"/>
      <c r="J5" s="20">
        <v>300</v>
      </c>
      <c r="K5" s="56"/>
      <c r="L5" s="56"/>
    </row>
    <row r="6" spans="1:12" s="16" customFormat="1" ht="39" customHeight="1">
      <c r="A6" s="47" t="s">
        <v>14</v>
      </c>
      <c r="B6" s="20">
        <f>117700+301600+4312.5</f>
        <v>423612.5</v>
      </c>
      <c r="C6" s="20">
        <f>815000+148921.7+50000+31089.8+321200-5000</f>
        <v>1361211.5</v>
      </c>
      <c r="D6" s="20"/>
      <c r="E6" s="25"/>
      <c r="F6" s="21">
        <f aca="true" t="shared" si="0" ref="F6:F11">SUM(B6:E6)</f>
        <v>1784824</v>
      </c>
      <c r="I6" s="56"/>
      <c r="J6" s="20">
        <v>2793.6</v>
      </c>
      <c r="K6" s="56"/>
      <c r="L6" s="56"/>
    </row>
    <row r="7" spans="1:12" s="16" customFormat="1" ht="42" customHeight="1">
      <c r="A7" s="47" t="s">
        <v>15</v>
      </c>
      <c r="B7" s="20">
        <f>150000+86355+4870+3800+88625</f>
        <v>333650</v>
      </c>
      <c r="C7" s="20">
        <f>135280.9+13028+113240.57</f>
        <v>261549.47</v>
      </c>
      <c r="D7" s="20"/>
      <c r="E7" s="25"/>
      <c r="F7" s="21">
        <f t="shared" si="0"/>
        <v>595199.47</v>
      </c>
      <c r="I7" s="56"/>
      <c r="J7" s="20">
        <v>280</v>
      </c>
      <c r="K7" s="56"/>
      <c r="L7" s="56"/>
    </row>
    <row r="8" spans="1:12" s="16" customFormat="1" ht="57.75" customHeight="1">
      <c r="A8" s="47" t="s">
        <v>16</v>
      </c>
      <c r="B8" s="20">
        <f>40500+4300+114940+8200+13000+197700+517650</f>
        <v>896290</v>
      </c>
      <c r="C8" s="20">
        <f>162782+300319.5+21583.5+1015.2+164019+257370.5+10000+55848+234312.9+950800</f>
        <v>2158050.5999999996</v>
      </c>
      <c r="D8" s="20"/>
      <c r="E8" s="25"/>
      <c r="F8" s="21">
        <f t="shared" si="0"/>
        <v>3054340.5999999996</v>
      </c>
      <c r="I8" s="56"/>
      <c r="J8" s="20"/>
      <c r="K8" s="56"/>
      <c r="L8" s="56"/>
    </row>
    <row r="9" spans="1:12" s="16" customFormat="1" ht="71.25" customHeight="1">
      <c r="A9" s="47" t="s">
        <v>17</v>
      </c>
      <c r="B9" s="20">
        <f>2062.5+310500</f>
        <v>312562.5</v>
      </c>
      <c r="C9" s="20">
        <f>275448+228700+22500+157500</f>
        <v>684148</v>
      </c>
      <c r="D9" s="20"/>
      <c r="E9" s="25"/>
      <c r="F9" s="21">
        <f t="shared" si="0"/>
        <v>996710.5</v>
      </c>
      <c r="I9" s="56"/>
      <c r="J9" s="20"/>
      <c r="K9" s="56"/>
      <c r="L9" s="56"/>
    </row>
    <row r="10" spans="1:12" s="16" customFormat="1" ht="62.25" customHeight="1">
      <c r="A10" s="47" t="s">
        <v>18</v>
      </c>
      <c r="B10" s="20">
        <f>224442+24300+24300+15000+434448+215200+149000+116900+103800</f>
        <v>1307390</v>
      </c>
      <c r="C10" s="20">
        <f>3000000+3207.8+276835+20400+1875+8529+267540+814048+33000+224800+20000+81920+320300</f>
        <v>5072454.8</v>
      </c>
      <c r="D10" s="20"/>
      <c r="E10" s="25"/>
      <c r="F10" s="21">
        <f t="shared" si="0"/>
        <v>6379844.8</v>
      </c>
      <c r="I10" s="56"/>
      <c r="J10" s="20"/>
      <c r="K10" s="56"/>
      <c r="L10" s="56"/>
    </row>
    <row r="11" spans="1:12" s="16" customFormat="1" ht="46.5" customHeight="1">
      <c r="A11" s="47" t="s">
        <v>19</v>
      </c>
      <c r="B11" s="20">
        <f>9000+10000+30000+14000+857600+8600</f>
        <v>929200</v>
      </c>
      <c r="C11" s="20">
        <f>3000+30000+10000+78912.3+239078.1+134500+294261</f>
        <v>789751.4</v>
      </c>
      <c r="D11" s="20"/>
      <c r="E11" s="25"/>
      <c r="F11" s="21">
        <f t="shared" si="0"/>
        <v>1718951.4</v>
      </c>
      <c r="I11" s="56"/>
      <c r="J11" s="20"/>
      <c r="K11" s="56"/>
      <c r="L11" s="56"/>
    </row>
    <row r="12" spans="1:12" s="16" customFormat="1" ht="39" customHeight="1">
      <c r="A12" s="47" t="s">
        <v>12</v>
      </c>
      <c r="B12" s="20">
        <f>SUM(B5:B11)</f>
        <v>5497128</v>
      </c>
      <c r="C12" s="20">
        <f>SUM(C5:C11)</f>
        <v>11690828.17</v>
      </c>
      <c r="D12" s="20">
        <f>SUM(D5:D11)</f>
        <v>0</v>
      </c>
      <c r="E12" s="20">
        <f>SUM(E5:E11)</f>
        <v>0</v>
      </c>
      <c r="F12" s="20">
        <f>SUM(F5:F11)</f>
        <v>17187956.169999998</v>
      </c>
      <c r="I12" s="61"/>
      <c r="J12" s="62">
        <f>SUM(J5:J11)</f>
        <v>3373.6</v>
      </c>
      <c r="K12" s="61"/>
      <c r="L12" s="61"/>
    </row>
    <row r="13" ht="16.5">
      <c r="F13" s="30"/>
    </row>
    <row r="14" spans="6:12" ht="16.5" hidden="1">
      <c r="F14" s="38" t="s">
        <v>4</v>
      </c>
      <c r="G14" s="60"/>
      <c r="H14" s="60"/>
      <c r="I14" s="15">
        <v>84014277</v>
      </c>
      <c r="J14" s="15">
        <f>C26</f>
        <v>91169613.57</v>
      </c>
      <c r="K14" s="15"/>
      <c r="L14" s="15"/>
    </row>
    <row r="15" spans="6:12" ht="16.5" hidden="1">
      <c r="F15" s="39" t="s">
        <v>5</v>
      </c>
      <c r="G15" s="60"/>
      <c r="H15" s="60"/>
      <c r="I15" s="37">
        <v>0</v>
      </c>
      <c r="J15" s="15">
        <f>J12</f>
        <v>3373.6</v>
      </c>
      <c r="K15" s="15"/>
      <c r="L15" s="15"/>
    </row>
    <row r="16" spans="6:12" ht="16.5" hidden="1">
      <c r="F16" s="40" t="s">
        <v>6</v>
      </c>
      <c r="G16" s="60"/>
      <c r="H16" s="60"/>
      <c r="I16" s="59">
        <f>SUM(I14:I15)</f>
        <v>84014277</v>
      </c>
      <c r="J16" s="59">
        <f>SUM(J14:J15)</f>
        <v>91172987.16999999</v>
      </c>
      <c r="K16" s="15"/>
      <c r="L16" s="15"/>
    </row>
    <row r="17" spans="7:12" ht="6.75" customHeight="1" hidden="1">
      <c r="G17" s="60"/>
      <c r="H17" s="60"/>
      <c r="I17" s="15"/>
      <c r="J17" s="15"/>
      <c r="K17" s="15"/>
      <c r="L17" s="15"/>
    </row>
    <row r="18" spans="6:12" ht="16.5" hidden="1">
      <c r="F18" s="39" t="s">
        <v>7</v>
      </c>
      <c r="G18" s="60"/>
      <c r="H18" s="60"/>
      <c r="I18" s="37">
        <v>84014277</v>
      </c>
      <c r="J18" s="37">
        <f>C22</f>
        <v>91172987.17</v>
      </c>
      <c r="K18" s="15"/>
      <c r="L18" s="15"/>
    </row>
    <row r="19" spans="2:3" ht="16.5" hidden="1">
      <c r="B19" s="57" t="s">
        <v>3</v>
      </c>
      <c r="C19" s="57" t="s">
        <v>73</v>
      </c>
    </row>
    <row r="20" spans="1:3" ht="16.5" hidden="1">
      <c r="A20" s="57" t="s">
        <v>68</v>
      </c>
      <c r="B20" s="15">
        <f>'機構'!C37</f>
        <v>78517149</v>
      </c>
      <c r="C20" s="15">
        <f>'機構'!D37</f>
        <v>79482159</v>
      </c>
    </row>
    <row r="21" spans="1:3" ht="16.5" hidden="1">
      <c r="A21" s="57" t="s">
        <v>69</v>
      </c>
      <c r="B21" s="37">
        <f>B12</f>
        <v>5497128</v>
      </c>
      <c r="C21" s="15">
        <f>C12</f>
        <v>11690828.17</v>
      </c>
    </row>
    <row r="22" spans="2:3" ht="16.5" hidden="1">
      <c r="B22" s="59">
        <f>SUM(B20:B21)</f>
        <v>84014277</v>
      </c>
      <c r="C22" s="59">
        <f>SUM(C20:C21)</f>
        <v>91172987.17</v>
      </c>
    </row>
    <row r="23" ht="16.5" hidden="1"/>
    <row r="24" spans="1:3" ht="16.5" hidden="1">
      <c r="A24" s="58" t="s">
        <v>70</v>
      </c>
      <c r="B24" s="15">
        <v>82635035</v>
      </c>
      <c r="C24" s="15">
        <v>86252067.57</v>
      </c>
    </row>
    <row r="25" spans="1:3" ht="16.5" hidden="1">
      <c r="A25" s="58" t="s">
        <v>71</v>
      </c>
      <c r="B25" s="37">
        <v>1379242</v>
      </c>
      <c r="C25" s="15">
        <v>4917546</v>
      </c>
    </row>
    <row r="26" spans="2:3" ht="16.5" hidden="1">
      <c r="B26" s="59">
        <f>SUM(B24:B25)</f>
        <v>84014277</v>
      </c>
      <c r="C26" s="59">
        <f>SUM(C24:C25)</f>
        <v>91169613.57</v>
      </c>
    </row>
  </sheetData>
  <sheetProtection/>
  <mergeCells count="3">
    <mergeCell ref="A1:F1"/>
    <mergeCell ref="A2:F2"/>
    <mergeCell ref="I3:L3"/>
  </mergeCells>
  <printOptions horizontalCentered="1"/>
  <pageMargins left="0.15748031496062992" right="0.1968503937007874" top="0.984251968503937" bottom="0.984251968503937" header="0.5118110236220472" footer="0.5118110236220472"/>
  <pageSetup horizontalDpi="600" verticalDpi="600" orientation="portrait" paperSize="9" scale="87" r:id="rId1"/>
  <rowBreaks count="1" manualBreakCount="1">
    <brk id="12" max="6" man="1"/>
  </rowBreaks>
  <ignoredErrors>
    <ignoredError sqref="A24:A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Lam</cp:lastModifiedBy>
  <cp:lastPrinted>2010-08-04T08:59:35Z</cp:lastPrinted>
  <dcterms:created xsi:type="dcterms:W3CDTF">1999-08-18T08:40:21Z</dcterms:created>
  <dcterms:modified xsi:type="dcterms:W3CDTF">2010-08-05T08:42:52Z</dcterms:modified>
  <cp:category/>
  <cp:version/>
  <cp:contentType/>
  <cp:contentStatus/>
</cp:coreProperties>
</file>