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610" windowWidth="19065" windowHeight="5865"/>
  </bookViews>
  <sheets>
    <sheet name="社會工作局保安服務價格明細表" sheetId="4" r:id="rId1"/>
  </sheets>
  <calcPr calcId="145621"/>
</workbook>
</file>

<file path=xl/calcChain.xml><?xml version="1.0" encoding="utf-8"?>
<calcChain xmlns="http://schemas.openxmlformats.org/spreadsheetml/2006/main">
  <c r="H38" i="4" l="1"/>
  <c r="I71" i="4" l="1"/>
  <c r="H71" i="4"/>
  <c r="G71" i="4"/>
  <c r="D62" i="4"/>
  <c r="I54" i="4"/>
  <c r="H54" i="4"/>
  <c r="G54" i="4"/>
  <c r="I53" i="4"/>
  <c r="H53" i="4"/>
  <c r="G53" i="4"/>
  <c r="I52" i="4"/>
  <c r="H52" i="4"/>
  <c r="G52" i="4"/>
  <c r="I49" i="4"/>
  <c r="I50" i="4"/>
  <c r="I51" i="4"/>
  <c r="H49" i="4"/>
  <c r="H50" i="4"/>
  <c r="H51" i="4"/>
  <c r="G49" i="4"/>
  <c r="G50" i="4"/>
  <c r="G51" i="4"/>
  <c r="I48" i="4"/>
  <c r="H48" i="4"/>
  <c r="G48" i="4"/>
  <c r="I47" i="4"/>
  <c r="H47" i="4"/>
  <c r="G47" i="4"/>
  <c r="I46" i="4"/>
  <c r="H46" i="4"/>
  <c r="G46" i="4"/>
  <c r="G44" i="4"/>
  <c r="I43" i="4"/>
  <c r="H43" i="4"/>
  <c r="G43" i="4"/>
  <c r="I42" i="4"/>
  <c r="H42" i="4"/>
  <c r="G42" i="4"/>
  <c r="I41" i="4"/>
  <c r="H41" i="4"/>
  <c r="G41" i="4"/>
  <c r="I40" i="4"/>
  <c r="H40" i="4"/>
  <c r="I39" i="4"/>
  <c r="H39" i="4"/>
  <c r="G40" i="4"/>
  <c r="I38" i="4"/>
  <c r="I37" i="4"/>
  <c r="H37" i="4"/>
  <c r="I36" i="4"/>
  <c r="H36" i="4"/>
  <c r="G39" i="4"/>
  <c r="G38" i="4"/>
  <c r="G36" i="4"/>
  <c r="G37" i="4"/>
  <c r="I35" i="4"/>
  <c r="H35" i="4"/>
  <c r="G35" i="4"/>
  <c r="I34" i="4"/>
  <c r="H34" i="4"/>
  <c r="G34" i="4"/>
  <c r="I25" i="4"/>
  <c r="I26" i="4"/>
  <c r="I27" i="4"/>
  <c r="I28" i="4"/>
  <c r="H25" i="4"/>
  <c r="H26" i="4"/>
  <c r="H27" i="4"/>
  <c r="H28" i="4"/>
  <c r="G25" i="4"/>
  <c r="G26" i="4"/>
  <c r="G27" i="4"/>
  <c r="G28" i="4"/>
  <c r="H24" i="4"/>
  <c r="G24" i="4"/>
  <c r="H23" i="4"/>
  <c r="G23" i="4"/>
  <c r="I24" i="4"/>
  <c r="I23" i="4"/>
  <c r="F44" i="4" l="1"/>
  <c r="I44" i="4" s="1"/>
  <c r="E44" i="4"/>
  <c r="H44" i="4" s="1"/>
  <c r="F30" i="4" l="1"/>
  <c r="I30" i="4" s="1"/>
  <c r="H62" i="4" l="1"/>
  <c r="F32" i="4" l="1"/>
  <c r="I32" i="4" s="1"/>
  <c r="E32" i="4"/>
  <c r="H32" i="4" s="1"/>
  <c r="E30" i="4"/>
  <c r="H30" i="4" s="1"/>
  <c r="D32" i="4"/>
  <c r="G32" i="4" s="1"/>
  <c r="D30" i="4"/>
  <c r="G30" i="4" s="1"/>
  <c r="I55" i="4" l="1"/>
  <c r="H55" i="4"/>
  <c r="F62" i="4"/>
  <c r="H63" i="4" s="1"/>
  <c r="G72" i="4"/>
  <c r="D11" i="4" l="1"/>
  <c r="D9" i="4"/>
  <c r="G55" i="4"/>
  <c r="G56" i="4" s="1"/>
  <c r="D7" i="4" s="1"/>
  <c r="D13" i="4" l="1"/>
</calcChain>
</file>

<file path=xl/sharedStrings.xml><?xml version="1.0" encoding="utf-8"?>
<sst xmlns="http://schemas.openxmlformats.org/spreadsheetml/2006/main" count="161" uniqueCount="142">
  <si>
    <t>________________________</t>
  </si>
  <si>
    <t>(MOP)</t>
  </si>
  <si>
    <t>(9)x(5)x(6)</t>
  </si>
  <si>
    <t>(9)x(5)x(7)</t>
  </si>
  <si>
    <t>(9)x(5)x(8)</t>
  </si>
  <si>
    <t>(15) x 12</t>
  </si>
  <si>
    <t>(15) x 6</t>
  </si>
  <si>
    <t>(9)x(17)</t>
  </si>
  <si>
    <t>(9)x(18)</t>
  </si>
  <si>
    <t>(9)x(19)</t>
  </si>
  <si>
    <t>Lista detalhada dos preços dos serviços de segurança ao Instituto de Acção Social</t>
  </si>
  <si>
    <t>Denominação do concorrente:</t>
  </si>
  <si>
    <t>Itens</t>
  </si>
  <si>
    <t>Preço unitário dos serviços</t>
  </si>
  <si>
    <t>(I)</t>
  </si>
  <si>
    <r>
      <rPr>
        <sz val="11"/>
        <color theme="1"/>
        <rFont val="標楷體"/>
        <family val="4"/>
        <charset val="136"/>
      </rPr>
      <t>Serviço normal</t>
    </r>
    <r>
      <rPr>
        <vertAlign val="superscript"/>
        <sz val="11"/>
        <color theme="1"/>
        <rFont val="Times New Roman"/>
        <family val="1"/>
      </rPr>
      <t>(1)</t>
    </r>
  </si>
  <si>
    <t>patacas</t>
  </si>
  <si>
    <r>
      <rPr>
        <sz val="11"/>
        <color theme="1"/>
        <rFont val="標楷體"/>
        <family val="4"/>
        <charset val="136"/>
      </rPr>
      <t>Serviço eventual</t>
    </r>
    <r>
      <rPr>
        <vertAlign val="superscript"/>
        <sz val="11"/>
        <color theme="1"/>
        <rFont val="Times New Roman"/>
        <family val="1"/>
      </rPr>
      <t>(2)</t>
    </r>
  </si>
  <si>
    <r>
      <rPr>
        <sz val="11"/>
        <color theme="1"/>
        <rFont val="標楷體"/>
        <family val="4"/>
        <charset val="136"/>
      </rPr>
      <t>Serviço temporário</t>
    </r>
    <r>
      <rPr>
        <vertAlign val="superscript"/>
        <sz val="11"/>
        <color theme="1"/>
        <rFont val="Times New Roman"/>
        <family val="1"/>
      </rPr>
      <t>(3)</t>
    </r>
  </si>
  <si>
    <t>(II)</t>
  </si>
  <si>
    <t>(III)</t>
  </si>
  <si>
    <r>
      <rPr>
        <sz val="11"/>
        <color theme="1"/>
        <rFont val="標楷體"/>
        <family val="4"/>
        <charset val="136"/>
      </rPr>
      <t>Total</t>
    </r>
    <r>
      <rPr>
        <sz val="11"/>
        <color theme="1"/>
        <rFont val="Times New Roman"/>
        <family val="1"/>
      </rPr>
      <t>(I)+(II)+(III)</t>
    </r>
  </si>
  <si>
    <r>
      <t>Salário por hora de cada um dos agentes de segurança do serviço normal e serviço temporário</t>
    </r>
    <r>
      <rPr>
        <vertAlign val="superscript"/>
        <sz val="11"/>
        <color theme="1"/>
        <rFont val="Times New Roman"/>
        <family val="1"/>
      </rPr>
      <t>(9)</t>
    </r>
    <r>
      <rPr>
        <sz val="11"/>
        <color theme="1"/>
        <rFont val="標楷體"/>
        <family val="4"/>
        <charset val="136"/>
      </rPr>
      <t>（MOP）</t>
    </r>
  </si>
  <si>
    <t>（I）Serviço normal</t>
  </si>
  <si>
    <t>Código respeitante às unidades de serviço</t>
  </si>
  <si>
    <r>
      <t>Horário de serviço dos agentes de segurança</t>
    </r>
    <r>
      <rPr>
        <vertAlign val="superscript"/>
        <sz val="10"/>
        <color theme="1"/>
        <rFont val="標楷體"/>
        <family val="4"/>
        <charset val="136"/>
      </rPr>
      <t>(4)</t>
    </r>
    <r>
      <rPr>
        <sz val="10"/>
        <color theme="1"/>
        <rFont val="標楷體"/>
        <family val="4"/>
        <charset val="136"/>
      </rPr>
      <t xml:space="preserve"> </t>
    </r>
  </si>
  <si>
    <r>
      <t xml:space="preserve">N.º de agentes de segurança </t>
    </r>
    <r>
      <rPr>
        <vertAlign val="superscript"/>
        <sz val="9"/>
        <color theme="1"/>
        <rFont val="Times New Roman"/>
        <family val="1"/>
      </rPr>
      <t>(5)</t>
    </r>
  </si>
  <si>
    <t xml:space="preserve">Número total de horas de prestação de serviço por ano </t>
  </si>
  <si>
    <t>Despesa total (MOP)</t>
  </si>
  <si>
    <r>
      <t>Ano de 2018</t>
    </r>
    <r>
      <rPr>
        <vertAlign val="superscript"/>
        <sz val="11"/>
        <color theme="1"/>
        <rFont val="Times New Roman"/>
        <family val="1"/>
      </rPr>
      <t>(6)</t>
    </r>
  </si>
  <si>
    <r>
      <t>Ano de 2019</t>
    </r>
    <r>
      <rPr>
        <vertAlign val="superscript"/>
        <sz val="11"/>
        <color theme="1"/>
        <rFont val="Times New Roman"/>
        <family val="1"/>
      </rPr>
      <t>(7)</t>
    </r>
  </si>
  <si>
    <r>
      <t>Ano de 2020</t>
    </r>
    <r>
      <rPr>
        <vertAlign val="superscript"/>
        <sz val="11"/>
        <color theme="1"/>
        <rFont val="Times New Roman"/>
        <family val="1"/>
      </rPr>
      <t>(8)</t>
    </r>
  </si>
  <si>
    <r>
      <t>（</t>
    </r>
    <r>
      <rPr>
        <sz val="9"/>
        <color theme="1"/>
        <rFont val="Times New Roman"/>
        <family val="1"/>
      </rPr>
      <t>12 meses</t>
    </r>
    <r>
      <rPr>
        <sz val="9"/>
        <color theme="1"/>
        <rFont val="標楷體"/>
        <family val="4"/>
        <charset val="136"/>
      </rPr>
      <t>）</t>
    </r>
  </si>
  <si>
    <r>
      <t>（</t>
    </r>
    <r>
      <rPr>
        <sz val="9"/>
        <color theme="1"/>
        <rFont val="Times New Roman"/>
        <family val="1"/>
      </rPr>
      <t>6 meses</t>
    </r>
    <r>
      <rPr>
        <sz val="9"/>
        <color theme="1"/>
        <rFont val="標楷體"/>
        <family val="4"/>
        <charset val="136"/>
      </rPr>
      <t>)</t>
    </r>
  </si>
  <si>
    <r>
      <t>Prestação de serviço a todo o ano</t>
    </r>
    <r>
      <rPr>
        <vertAlign val="superscript"/>
        <sz val="11"/>
        <color theme="1"/>
        <rFont val="Times New Roman"/>
        <family val="1"/>
      </rPr>
      <t>(10)</t>
    </r>
  </si>
  <si>
    <r>
      <t>24</t>
    </r>
    <r>
      <rPr>
        <sz val="11"/>
        <color theme="1"/>
        <rFont val="標楷體"/>
        <family val="4"/>
        <charset val="136"/>
      </rPr>
      <t xml:space="preserve"> horas</t>
    </r>
  </si>
  <si>
    <r>
      <t xml:space="preserve">2.ª feira a Domingo
</t>
    </r>
    <r>
      <rPr>
        <sz val="11"/>
        <color theme="1"/>
        <rFont val="Times New Roman"/>
        <family val="1"/>
      </rPr>
      <t>07:30-20:30</t>
    </r>
  </si>
  <si>
    <r>
      <t xml:space="preserve">2.ª feira a Domingo
</t>
    </r>
    <r>
      <rPr>
        <sz val="11"/>
        <color theme="1"/>
        <rFont val="Times New Roman"/>
        <family val="1"/>
      </rPr>
      <t>7:00-10:00</t>
    </r>
  </si>
  <si>
    <r>
      <t xml:space="preserve">2.ª feira a Domingo
</t>
    </r>
    <r>
      <rPr>
        <sz val="11"/>
        <color theme="1"/>
        <rFont val="Times New Roman"/>
        <family val="1"/>
      </rPr>
      <t>07:30-15:30</t>
    </r>
  </si>
  <si>
    <r>
      <t>Prestação de serviço nos dias normais de trabalho da Função Pública e nos dias de limpeza</t>
    </r>
    <r>
      <rPr>
        <vertAlign val="superscript"/>
        <sz val="11"/>
        <color theme="1"/>
        <rFont val="Times New Roman"/>
        <family val="1"/>
      </rPr>
      <t>(11)</t>
    </r>
  </si>
  <si>
    <r>
      <t xml:space="preserve">2.ª feira a 5.ª feira
</t>
    </r>
    <r>
      <rPr>
        <sz val="11"/>
        <color theme="1"/>
        <rFont val="Times New Roman"/>
        <family val="1"/>
      </rPr>
      <t>08:30-13:00
14:30-17:45</t>
    </r>
  </si>
  <si>
    <r>
      <t xml:space="preserve">6.ª feira
</t>
    </r>
    <r>
      <rPr>
        <sz val="11"/>
        <color theme="1"/>
        <rFont val="Times New Roman"/>
        <family val="1"/>
      </rPr>
      <t>08:30-13:00
14:30-18:00</t>
    </r>
  </si>
  <si>
    <r>
      <t xml:space="preserve">2.ª feira a 5.ª feira
</t>
    </r>
    <r>
      <rPr>
        <sz val="11"/>
        <color theme="1"/>
        <rFont val="Times New Roman"/>
        <family val="1"/>
      </rPr>
      <t>09:00-13:00
14:30-17:45</t>
    </r>
  </si>
  <si>
    <r>
      <t xml:space="preserve">6.ª feira
</t>
    </r>
    <r>
      <rPr>
        <sz val="11"/>
        <color theme="1"/>
        <rFont val="Times New Roman"/>
        <family val="1"/>
      </rPr>
      <t>09:00-13:00
14:30-17:30</t>
    </r>
  </si>
  <si>
    <r>
      <t>2.ª feira a 5.ª feira</t>
    </r>
    <r>
      <rPr>
        <vertAlign val="superscript"/>
        <sz val="11"/>
        <color theme="1"/>
        <rFont val="Times New Roman"/>
        <family val="1"/>
      </rPr>
      <t xml:space="preserve">(12)
</t>
    </r>
    <r>
      <rPr>
        <sz val="11"/>
        <color theme="1"/>
        <rFont val="Times New Roman"/>
        <family val="1"/>
      </rPr>
      <t>17:45-20:30</t>
    </r>
  </si>
  <si>
    <r>
      <t>Sábado</t>
    </r>
    <r>
      <rPr>
        <vertAlign val="superscript"/>
        <sz val="11"/>
        <color theme="1"/>
        <rFont val="Times New Roman"/>
        <family val="1"/>
      </rPr>
      <t xml:space="preserve">(13)
</t>
    </r>
    <r>
      <rPr>
        <sz val="11"/>
        <color theme="1"/>
        <rFont val="Times New Roman"/>
        <family val="1"/>
      </rPr>
      <t>08:30-12:30</t>
    </r>
  </si>
  <si>
    <r>
      <t xml:space="preserve">2.ª feira a 6.ª feira 
</t>
    </r>
    <r>
      <rPr>
        <sz val="11"/>
        <color theme="1"/>
        <rFont val="Times New Roman"/>
        <family val="1"/>
      </rPr>
      <t>08:00-20:00</t>
    </r>
  </si>
  <si>
    <r>
      <t xml:space="preserve">2.ª feira a 5.ª feira 
</t>
    </r>
    <r>
      <rPr>
        <sz val="11"/>
        <color theme="1"/>
        <rFont val="Times New Roman"/>
        <family val="1"/>
      </rPr>
      <t>08:45-18:45</t>
    </r>
  </si>
  <si>
    <r>
      <t xml:space="preserve">6.ª feira
</t>
    </r>
    <r>
      <rPr>
        <sz val="11"/>
        <color theme="1"/>
        <rFont val="Times New Roman"/>
        <family val="1"/>
      </rPr>
      <t>08:45-18:30</t>
    </r>
  </si>
  <si>
    <r>
      <rPr>
        <sz val="11"/>
        <color theme="1"/>
        <rFont val="標楷體"/>
        <family val="4"/>
        <charset val="136"/>
      </rPr>
      <t>Mensalmente</t>
    </r>
    <r>
      <rPr>
        <vertAlign val="superscript"/>
        <sz val="11"/>
        <color theme="1"/>
        <rFont val="Times New Roman"/>
        <family val="1"/>
      </rPr>
      <t>(12)</t>
    </r>
    <r>
      <rPr>
        <sz val="11"/>
        <color theme="1"/>
        <rFont val="Times New Roman"/>
        <family val="1"/>
      </rPr>
      <t xml:space="preserve">
09:00-13:00</t>
    </r>
  </si>
  <si>
    <r>
      <t xml:space="preserve">2.ª feira a 6.ª feira
</t>
    </r>
    <r>
      <rPr>
        <sz val="11"/>
        <color theme="1"/>
        <rFont val="Times New Roman"/>
        <family val="1"/>
      </rPr>
      <t>08:30-18:30</t>
    </r>
  </si>
  <si>
    <r>
      <t>Sábado</t>
    </r>
    <r>
      <rPr>
        <vertAlign val="superscript"/>
        <sz val="11"/>
        <color theme="1"/>
        <rFont val="Times New Roman"/>
        <family val="1"/>
      </rPr>
      <t xml:space="preserve">(12)
</t>
    </r>
    <r>
      <rPr>
        <sz val="11"/>
        <color theme="1"/>
        <rFont val="Times New Roman"/>
        <family val="1"/>
      </rPr>
      <t>12:00-15:00</t>
    </r>
  </si>
  <si>
    <r>
      <t xml:space="preserve">2.ª feira a 6.ª feira
</t>
    </r>
    <r>
      <rPr>
        <sz val="11"/>
        <color theme="1"/>
        <rFont val="Times New Roman"/>
        <family val="1"/>
      </rPr>
      <t>08:45-22:30</t>
    </r>
  </si>
  <si>
    <r>
      <rPr>
        <sz val="11"/>
        <color theme="1"/>
        <rFont val="標楷體"/>
        <family val="4"/>
        <charset val="136"/>
      </rPr>
      <t>Sábado</t>
    </r>
    <r>
      <rPr>
        <sz val="11"/>
        <color theme="1"/>
        <rFont val="Times New Roman"/>
        <family val="1"/>
      </rPr>
      <t xml:space="preserve">
14:30-22:30</t>
    </r>
  </si>
  <si>
    <r>
      <t xml:space="preserve">2.ª feira a 5.ª feira 
</t>
    </r>
    <r>
      <rPr>
        <sz val="11"/>
        <color theme="1"/>
        <rFont val="Times New Roman"/>
        <family val="1"/>
      </rPr>
      <t>09:00-13:00
14:30-17:45</t>
    </r>
  </si>
  <si>
    <r>
      <rPr>
        <sz val="11"/>
        <color theme="1"/>
        <rFont val="標楷體"/>
        <family val="4"/>
        <charset val="136"/>
      </rPr>
      <t>2.ª feira a 6.ª feira</t>
    </r>
    <r>
      <rPr>
        <sz val="11"/>
        <color theme="1"/>
        <rFont val="Times New Roman"/>
        <family val="1"/>
      </rPr>
      <t xml:space="preserve">
08:45-19:00</t>
    </r>
  </si>
  <si>
    <r>
      <rPr>
        <sz val="11"/>
        <color theme="1"/>
        <rFont val="標楷體"/>
        <family val="4"/>
        <charset val="136"/>
      </rPr>
      <t>2.ª feira a 6.ª feira</t>
    </r>
    <r>
      <rPr>
        <sz val="11"/>
        <color theme="1"/>
        <rFont val="Times New Roman"/>
        <family val="1"/>
      </rPr>
      <t xml:space="preserve">
08:45-18:15</t>
    </r>
  </si>
  <si>
    <r>
      <t>Sábado</t>
    </r>
    <r>
      <rPr>
        <vertAlign val="superscript"/>
        <sz val="11"/>
        <color theme="1"/>
        <rFont val="Times New Roman"/>
        <family val="1"/>
      </rPr>
      <t xml:space="preserve">(12)
</t>
    </r>
    <r>
      <rPr>
        <sz val="11"/>
        <color theme="1"/>
        <rFont val="Times New Roman"/>
        <family val="1"/>
      </rPr>
      <t>09:00-12:00</t>
    </r>
  </si>
  <si>
    <t>Subtotal</t>
  </si>
  <si>
    <r>
      <t>Total dos 30 meses</t>
    </r>
    <r>
      <rPr>
        <vertAlign val="superscript"/>
        <sz val="11"/>
        <color theme="1"/>
        <rFont val="Times New Roman"/>
        <family val="1"/>
      </rPr>
      <t>(1)</t>
    </r>
  </si>
  <si>
    <r>
      <t>（II）Serviço eventual</t>
    </r>
    <r>
      <rPr>
        <vertAlign val="superscript"/>
        <sz val="11"/>
        <color theme="1"/>
        <rFont val="Times New Roman"/>
        <family val="1"/>
      </rPr>
      <t>(14)</t>
    </r>
  </si>
  <si>
    <r>
      <t xml:space="preserve">Mensalidade (MOP) </t>
    </r>
    <r>
      <rPr>
        <vertAlign val="superscript"/>
        <sz val="11"/>
        <color theme="1"/>
        <rFont val="Times New Roman"/>
        <family val="1"/>
      </rPr>
      <t>(15)</t>
    </r>
  </si>
  <si>
    <t>2018 (Total de 12 meses)</t>
  </si>
  <si>
    <t>2019 (Total de 12 meses)</t>
  </si>
  <si>
    <t>2020 (Total de 6 meses)</t>
  </si>
  <si>
    <r>
      <t>Total dos 30 meses</t>
    </r>
    <r>
      <rPr>
        <vertAlign val="superscript"/>
        <sz val="11"/>
        <color theme="1"/>
        <rFont val="Times New Roman"/>
        <family val="1"/>
      </rPr>
      <t>(2)</t>
    </r>
  </si>
  <si>
    <r>
      <t>（III）Serviço temporário</t>
    </r>
    <r>
      <rPr>
        <vertAlign val="superscript"/>
        <sz val="11"/>
        <color theme="1"/>
        <rFont val="Times New Roman"/>
        <family val="1"/>
      </rPr>
      <t>(16)</t>
    </r>
  </si>
  <si>
    <t>Dias de serviço</t>
  </si>
  <si>
    <t>Prestação de serviços nos dias normais de trabalho da Função Pública, nos feriados públicos, nos dias de tolerância de ponto e nos dias em que os serviços públicos se encontrem encerrados por motivos de força maior.</t>
  </si>
  <si>
    <t>Número total de horas de prestação de serviço por ano</t>
  </si>
  <si>
    <r>
      <t>Ano de 2018</t>
    </r>
    <r>
      <rPr>
        <vertAlign val="superscript"/>
        <sz val="11"/>
        <color theme="1"/>
        <rFont val="Times New Roman"/>
        <family val="1"/>
      </rPr>
      <t>(17)</t>
    </r>
  </si>
  <si>
    <r>
      <t>Ano de 2019</t>
    </r>
    <r>
      <rPr>
        <vertAlign val="superscript"/>
        <sz val="11"/>
        <color theme="1"/>
        <rFont val="Times New Roman"/>
        <family val="1"/>
      </rPr>
      <t>(18)</t>
    </r>
  </si>
  <si>
    <r>
      <t>Ano de 2020</t>
    </r>
    <r>
      <rPr>
        <vertAlign val="superscript"/>
        <sz val="11"/>
        <color theme="1"/>
        <rFont val="Times New Roman"/>
        <family val="1"/>
      </rPr>
      <t>(19)</t>
    </r>
  </si>
  <si>
    <t>Ano de 2018</t>
  </si>
  <si>
    <t>Ano de 2019</t>
  </si>
  <si>
    <t>Ano de 2020</t>
  </si>
  <si>
    <r>
      <t>（</t>
    </r>
    <r>
      <rPr>
        <sz val="9"/>
        <color theme="1"/>
        <rFont val="Times New Roman"/>
        <family val="1"/>
      </rPr>
      <t>6 meses</t>
    </r>
    <r>
      <rPr>
        <sz val="9"/>
        <color theme="1"/>
        <rFont val="標楷體"/>
        <family val="4"/>
        <charset val="136"/>
      </rPr>
      <t>）</t>
    </r>
  </si>
  <si>
    <r>
      <t>Total dos 30 meses</t>
    </r>
    <r>
      <rPr>
        <vertAlign val="superscript"/>
        <sz val="11"/>
        <color theme="1"/>
        <rFont val="Times New Roman"/>
        <family val="1"/>
      </rPr>
      <t>(3)</t>
    </r>
  </si>
  <si>
    <t>Notas：</t>
  </si>
  <si>
    <r>
      <t>(1) Montante total dos 30 meses de serviço normal</t>
    </r>
    <r>
      <rPr>
        <sz val="11"/>
        <color rgb="FF000000"/>
        <rFont val="標楷體"/>
        <family val="4"/>
        <charset val="136"/>
      </rPr>
      <t>；</t>
    </r>
  </si>
  <si>
    <t>(2) Montante total dos 30 meses de serviço eventual;</t>
  </si>
  <si>
    <t>(3) Montante total dos 30 meses de serviço temporário;</t>
  </si>
  <si>
    <t>(4) O adjudicatário deve prestar serviços de segurança segundo o horário de serviço dos agentes de segurança;</t>
  </si>
  <si>
    <t>(5) Número de agentes de segurança do serviço normal;</t>
  </si>
  <si>
    <t xml:space="preserve">(6) Número total de horas de trabalho do serviço normal em 2018; </t>
  </si>
  <si>
    <t xml:space="preserve">(7) Número total de horas de trabalho do serviço normal em 2019; </t>
  </si>
  <si>
    <t>(8) Número total de horas de trabalho do serviço normal em 2020;</t>
  </si>
  <si>
    <t xml:space="preserve">(9) O salário por hora de cada um dos agentes de segurança corresponde a um valor médio, no qual estão incluídos a remuneração de base, a remuneração variável, prémio do seguro e outros benefícios. O adjudicatário terá de cumprir as exigências dos diplomas legais da Região Administrativa Especial de Macau cumprindo os deveres para com os agentes de segurança, nomeadamente respeitar o diploma legal vigente relativo ao salário mínimo, a “Lei das relações de trabalho” e a “Lei da contratação de trabalhadores não residentes”; </t>
  </si>
  <si>
    <t xml:space="preserve">(10) É necessário que o serviço seja prestado durante todo o ano, ou seja, durante os 365 dias; </t>
  </si>
  <si>
    <t xml:space="preserve">(11) Está incluído o serviço de segurança a prestar pelo adjudicatário nos dias normais de trabalho da Função Pública e nos dias de limpeza, podendo estes últimos dias ser nos dias de feriados públicos, tolerâncias de ponto e ainda nos dias em que os Serviços da Administração Pública terão de ser encerrados por motivos de força maior, ou seja, concretamente, os respectivos dias serão definidos sob negociações com o adjudicatário; </t>
  </si>
  <si>
    <t xml:space="preserve">(12) Dispor de agente de segurança para vigiar o pessoal da companhia de limpeza a ser enviado para a respectiva unidade de serviço, com vista à limpeza do local; </t>
  </si>
  <si>
    <t xml:space="preserve">(13) Dispor de agente de segurança para vigiar o pessoal da companhia de limpeza a ser enviado para a respectiva unidade de serviço, com vista à limpeza profunda do local e a desinfecção da alcatifa; </t>
  </si>
  <si>
    <t>(14) Sempre que o sistema de alarme das seguintes unidades de serviço soar fora das horas de expediente, deve ser enviado o pessoal ao respectivo local para efeitos de acompanhamento: 
       - Departamento de Solidariedade Social, Departamento de Estudos e Planeamento
       - Departamento de Reinserção Social;
       - Divisão de Prevenção e Tratamento do Jogo Problemático;
       - Centro de Acção Social da Zona Central (Lam Mau Tong);
       - Centro de Acção Social da Zona Norte (Tamagnini Barbosa);
       - Centro de Acção Social da Zona Sul (Praia do Manduco);
       - Centro de Acção Social da Taipa e Coloane;
       - Centro de Avaliação Geral de Reabilitação;
       - Centro de Tratamento por Medicamentos (Metadona) da Areia Preta;
       - Centro de Tratamento por Medicamentos (Metadona) do Carmo, Taipa;
       - Casa de Educação de Vida Sadia;
       - Divisão de Informática, Equipa de Aquisição e Gestão do Património;</t>
  </si>
  <si>
    <t xml:space="preserve">(15) Na mensalidade estão incluídos a remuneração de base, a remuneração variável, o prémio do seguro e outros benefícios. De acordo com os dados registados no ano transacto sobre o serviço eventual, requerem-se mensalmente duas vezes em média o serviço eventual, sendo aproximadamente de uma hora por cada vez de serviço; </t>
  </si>
  <si>
    <t xml:space="preserve">(16) Considera-se serviço temporário, o serviço fora do âmbito do serviço normal. O adjudicatário deve actuar segundo o pedido do IAS, dispondo de forma extra, agente de segurança a prestar o respectivo serviço no local e data indicados e ainda segundo o número de horas determinado; </t>
  </si>
  <si>
    <t xml:space="preserve">(17) Horas previstas para o serviço temporário em 2018; </t>
  </si>
  <si>
    <t>(18) Horas previstas para o serviço temporário em 2019;</t>
  </si>
  <si>
    <t>Quadro representativo dos códigos das unidades:</t>
  </si>
  <si>
    <t>Código</t>
  </si>
  <si>
    <t>Denominação das Unidades</t>
  </si>
  <si>
    <t>Endereço</t>
  </si>
  <si>
    <t>Sede do Instituto de Acção Social</t>
  </si>
  <si>
    <t>Estrada do Cemitério, n.º 6, Macau</t>
  </si>
  <si>
    <t>Centro de Sinistrados da Ilha Verde</t>
  </si>
  <si>
    <t>Avenida do Conselheiro Borja, Macau</t>
  </si>
  <si>
    <t xml:space="preserve">Avenida do Conselheiro Borja, Centro de Sinistrados da Ilha Verde, 9.º andar, Macau </t>
  </si>
  <si>
    <t>Centro de Tratamento por Medicamentos (Metadona) da Areia Preta</t>
  </si>
  <si>
    <t xml:space="preserve">Rua Central da Areia Preta, Centro de Saúde da Areia Preta, R/C, Macau </t>
  </si>
  <si>
    <t>Centro de Tratamento por Medicamentos (Metadona) do Carmo, Taipa</t>
  </si>
  <si>
    <t xml:space="preserve">Estrada Coronel Nicolau de Mesquita, Edf. do Lago, Bloco I, 1 Andar, Taipa, Macau </t>
  </si>
  <si>
    <t>Departamento de Solidariedade Social, Departamento de Estudos e Planeamento</t>
  </si>
  <si>
    <t>Calçada de Santo Agostinho, n.º 19, Edf. “Nam Yue”, 9.º-15º andar, Macau</t>
  </si>
  <si>
    <t>Casa de Educação de Vida Sadia</t>
  </si>
  <si>
    <t>Rua Nova da Areia Preta, n.° 577, Edifício “The Bayview”, r/c, Macau</t>
  </si>
  <si>
    <t>Departamento de Reinserção Social</t>
  </si>
  <si>
    <t>Rua do General Ivens Ferraz, Edifício Fai Tat, Bloco II, 1.° andar-D, da Habitação Social do Fai Chi Kei, Macau</t>
  </si>
  <si>
    <t>Divisão de Tratamento da Toxicodependência e Reabilitação</t>
  </si>
  <si>
    <t>Avenida do Conselheiro Borja, Centro de Sinistrados da Ilha Verde, R/C e 10.º andar, Macau</t>
  </si>
  <si>
    <t>Divisão de Prevenção e Tratamento do Jogo Problemático</t>
  </si>
  <si>
    <t>Rua Francisco H. Fernandes, n.º11, 2.º andar AK1, ZAPE, Macau</t>
  </si>
  <si>
    <t>Divisão de Serviços Familiares</t>
  </si>
  <si>
    <t>Avenida do Conselheiro Borja, Centro de Sinistrados da Ilha Verde, R/C e 1.º andar, Macau</t>
  </si>
  <si>
    <t>Centro de Acção Social da Zona Noroeste (Ilha Verde)</t>
  </si>
  <si>
    <t>Centro de Acção Social da Zona Central (Lam Mau Tong)</t>
  </si>
  <si>
    <t>Avenida do Almirante Lacerda, n.º 23-A, Long Ut Koi, 1.º andar, Macau</t>
  </si>
  <si>
    <t>Centro de Acção Social da Zona Norte (Tamagnini Barbosa)</t>
  </si>
  <si>
    <t>Rua Nova de Toi Sán, n.ºs 1-15, Fase II, Edf. Lei Tat San Chun, 2.º andar, Macau</t>
  </si>
  <si>
    <t>Centro de Acção Social da Zona Sul (Praia do Manduco)</t>
  </si>
  <si>
    <t>Rua da Praia do Manduco, n.° 63, 1.° andar, Macau</t>
  </si>
  <si>
    <t>Centro de Acção Social da Taipa e Coloane</t>
  </si>
  <si>
    <t>Rua do Regedor, S/N, Chun Fok Village C.C., Fase 2, Bloco 5, R/C, AI, Taipa, Macau</t>
  </si>
  <si>
    <t>Centro de Avaliação Geral de Reabilitação</t>
  </si>
  <si>
    <t>Istmo de Ferreira do Amaral, n.º 25, Edf. Litoral, Bloco II, 2.º andar, Macau</t>
  </si>
  <si>
    <t>Centro de Tratamento por Medicamentos (Metadona) do Centro Hospitalar Conde de São Januário (CHCSJ)</t>
  </si>
  <si>
    <t>Ao lado do Túnel do Centro Hospitalar Conde de São Januário (CHCSJ), na Estrada do Visconde de S. Januário, Macau</t>
  </si>
  <si>
    <t>Divisão de Informática, Equipa de Aquisição e Gestão do Património</t>
  </si>
  <si>
    <t>____ de ______________ de 2017.</t>
  </si>
  <si>
    <t>O Concorrente</t>
  </si>
  <si>
    <t>（Assinatura e Carimbo）</t>
  </si>
  <si>
    <t>(19) Horas previstas para o serviço temporário em 2020;</t>
  </si>
  <si>
    <t>Rua de Jorge Álvares, n.os 10-24, Edifício San Pou Tai Ha, r/c G, Macau</t>
  </si>
  <si>
    <t>Equipamento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</si>
</sst>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b/>
      <sz val="11"/>
      <color theme="1"/>
      <name val="標楷體"/>
      <family val="4"/>
      <charset val="136"/>
    </font>
    <font>
      <b/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vertAlign val="superscript"/>
      <sz val="11"/>
      <color theme="1"/>
      <name val="Times New Roman"/>
      <family val="1"/>
    </font>
    <font>
      <sz val="11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9"/>
      <color theme="1"/>
      <name val="標楷體"/>
      <family val="4"/>
      <charset val="136"/>
    </font>
    <font>
      <sz val="9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trike/>
      <sz val="11"/>
      <color rgb="FFFF0000"/>
      <name val="標楷體"/>
      <family val="4"/>
      <charset val="136"/>
    </font>
    <font>
      <sz val="11"/>
      <name val="Times New Roman"/>
      <family val="1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vertAlign val="superscript"/>
      <sz val="10"/>
      <color theme="1"/>
      <name val="標楷體"/>
      <family val="4"/>
      <charset val="136"/>
    </font>
    <font>
      <vertAlign val="superscript"/>
      <sz val="9"/>
      <color theme="1"/>
      <name val="Times New Roman"/>
      <family val="1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13" xfId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0" xfId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/>
    <xf numFmtId="0" fontId="2" fillId="0" borderId="9" xfId="0" applyFont="1" applyBorder="1" applyAlignment="1">
      <alignment horizontal="right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43" fontId="2" fillId="0" borderId="6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3" fontId="2" fillId="0" borderId="0" xfId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3" fontId="2" fillId="0" borderId="4" xfId="1" applyFont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43" fontId="2" fillId="0" borderId="2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3" fontId="2" fillId="0" borderId="13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3" fontId="2" fillId="0" borderId="6" xfId="1" applyFont="1" applyBorder="1" applyAlignment="1" applyProtection="1">
      <alignment horizontal="center" vertical="center"/>
    </xf>
    <xf numFmtId="43" fontId="2" fillId="0" borderId="5" xfId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43" fontId="6" fillId="0" borderId="6" xfId="0" applyNumberFormat="1" applyFont="1" applyBorder="1" applyAlignment="1" applyProtection="1">
      <alignment horizontal="center" vertical="center"/>
    </xf>
    <xf numFmtId="43" fontId="6" fillId="0" borderId="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6" fillId="0" borderId="1" xfId="0" applyNumberFormat="1" applyFont="1" applyBorder="1" applyAlignment="1" applyProtection="1">
      <alignment horizontal="right" vertical="center"/>
    </xf>
    <xf numFmtId="43" fontId="10" fillId="0" borderId="7" xfId="0" applyNumberFormat="1" applyFont="1" applyBorder="1" applyAlignment="1">
      <alignment horizontal="right" vertical="center" wrapText="1"/>
    </xf>
    <xf numFmtId="43" fontId="10" fillId="0" borderId="6" xfId="0" applyNumberFormat="1" applyFont="1" applyBorder="1" applyAlignment="1">
      <alignment horizontal="right" vertical="center" wrapText="1"/>
    </xf>
    <xf numFmtId="43" fontId="10" fillId="0" borderId="5" xfId="0" applyNumberFormat="1" applyFont="1" applyBorder="1" applyAlignment="1">
      <alignment horizontal="right" vertical="center" wrapText="1"/>
    </xf>
  </cellXfs>
  <cellStyles count="4">
    <cellStyle name="千分位" xfId="1" builtinId="3"/>
    <cellStyle name="千分位 2" xfId="2"/>
    <cellStyle name="一般" xfId="0" builtinId="0"/>
    <cellStyle name="一般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Normal="100" workbookViewId="0">
      <selection activeCell="J71" sqref="J71"/>
    </sheetView>
  </sheetViews>
  <sheetFormatPr defaultRowHeight="15.75" x14ac:dyDescent="0.25"/>
  <cols>
    <col min="1" max="1" width="9" style="4" customWidth="1"/>
    <col min="2" max="2" width="13.875" style="4" customWidth="1"/>
    <col min="3" max="3" width="7.875" style="4" customWidth="1"/>
    <col min="4" max="9" width="12.125" style="4" customWidth="1"/>
    <col min="10" max="16384" width="9" style="4"/>
  </cols>
  <sheetData>
    <row r="1" spans="1:10" ht="35.25" customHeight="1" x14ac:dyDescent="0.25">
      <c r="A1" s="154" t="s">
        <v>10</v>
      </c>
      <c r="B1" s="154"/>
      <c r="C1" s="154"/>
      <c r="D1" s="154"/>
      <c r="E1" s="154"/>
      <c r="F1" s="154"/>
      <c r="G1" s="154"/>
      <c r="H1" s="154"/>
      <c r="I1" s="154"/>
      <c r="J1" s="3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3"/>
    </row>
    <row r="3" spans="1:10" ht="32.25" customHeight="1" x14ac:dyDescent="0.25">
      <c r="A3" s="155" t="s">
        <v>11</v>
      </c>
      <c r="B3" s="155"/>
      <c r="C3" s="156"/>
      <c r="D3" s="156"/>
      <c r="E3" s="156"/>
      <c r="F3" s="156"/>
      <c r="G3" s="156"/>
      <c r="H3" s="156"/>
      <c r="I3" s="156"/>
      <c r="J3" s="3"/>
    </row>
    <row r="4" spans="1:10" x14ac:dyDescent="0.25">
      <c r="A4" s="6"/>
      <c r="B4" s="6"/>
      <c r="C4" s="7"/>
      <c r="D4" s="7"/>
      <c r="E4" s="7"/>
      <c r="F4" s="7"/>
      <c r="G4" s="7"/>
      <c r="H4" s="7"/>
      <c r="I4" s="7"/>
      <c r="J4" s="3"/>
    </row>
    <row r="5" spans="1:10" x14ac:dyDescent="0.25">
      <c r="A5" s="157" t="s">
        <v>12</v>
      </c>
      <c r="B5" s="158"/>
      <c r="C5" s="161" t="s">
        <v>13</v>
      </c>
      <c r="D5" s="162"/>
      <c r="E5" s="162"/>
      <c r="F5" s="162"/>
      <c r="G5" s="162"/>
      <c r="H5" s="162"/>
      <c r="I5" s="163"/>
      <c r="J5" s="3"/>
    </row>
    <row r="6" spans="1:10" x14ac:dyDescent="0.25">
      <c r="A6" s="159" t="s">
        <v>14</v>
      </c>
      <c r="B6" s="139" t="s">
        <v>15</v>
      </c>
      <c r="C6" s="69" t="s">
        <v>16</v>
      </c>
      <c r="D6" s="164"/>
      <c r="E6" s="164"/>
      <c r="F6" s="164"/>
      <c r="G6" s="164"/>
      <c r="H6" s="164"/>
      <c r="I6" s="165"/>
      <c r="J6" s="3"/>
    </row>
    <row r="7" spans="1:10" x14ac:dyDescent="0.25">
      <c r="A7" s="160"/>
      <c r="B7" s="140"/>
      <c r="C7" s="59" t="s">
        <v>1</v>
      </c>
      <c r="D7" s="166">
        <f>G56</f>
        <v>0</v>
      </c>
      <c r="E7" s="166"/>
      <c r="F7" s="166"/>
      <c r="G7" s="166"/>
      <c r="H7" s="166"/>
      <c r="I7" s="167"/>
      <c r="J7" s="3"/>
    </row>
    <row r="8" spans="1:10" x14ac:dyDescent="0.25">
      <c r="A8" s="159" t="s">
        <v>19</v>
      </c>
      <c r="B8" s="169" t="s">
        <v>17</v>
      </c>
      <c r="C8" s="69" t="s">
        <v>16</v>
      </c>
      <c r="D8" s="164"/>
      <c r="E8" s="164"/>
      <c r="F8" s="164"/>
      <c r="G8" s="164"/>
      <c r="H8" s="164"/>
      <c r="I8" s="165"/>
      <c r="J8" s="3"/>
    </row>
    <row r="9" spans="1:10" x14ac:dyDescent="0.25">
      <c r="A9" s="160"/>
      <c r="B9" s="170"/>
      <c r="C9" s="59" t="s">
        <v>1</v>
      </c>
      <c r="D9" s="166">
        <f>H63</f>
        <v>0</v>
      </c>
      <c r="E9" s="166"/>
      <c r="F9" s="166"/>
      <c r="G9" s="166"/>
      <c r="H9" s="166"/>
      <c r="I9" s="167"/>
      <c r="J9" s="3"/>
    </row>
    <row r="10" spans="1:10" x14ac:dyDescent="0.25">
      <c r="A10" s="171" t="s">
        <v>20</v>
      </c>
      <c r="B10" s="126" t="s">
        <v>18</v>
      </c>
      <c r="C10" s="69" t="s">
        <v>16</v>
      </c>
      <c r="D10" s="164"/>
      <c r="E10" s="164"/>
      <c r="F10" s="164"/>
      <c r="G10" s="164"/>
      <c r="H10" s="164"/>
      <c r="I10" s="165"/>
      <c r="J10" s="3"/>
    </row>
    <row r="11" spans="1:10" x14ac:dyDescent="0.25">
      <c r="A11" s="172"/>
      <c r="B11" s="126"/>
      <c r="C11" s="8" t="s">
        <v>1</v>
      </c>
      <c r="D11" s="166">
        <f>G72</f>
        <v>0</v>
      </c>
      <c r="E11" s="166"/>
      <c r="F11" s="166"/>
      <c r="G11" s="166"/>
      <c r="H11" s="166"/>
      <c r="I11" s="167"/>
      <c r="J11" s="3"/>
    </row>
    <row r="12" spans="1:10" x14ac:dyDescent="0.25">
      <c r="A12" s="173" t="s">
        <v>21</v>
      </c>
      <c r="B12" s="174"/>
      <c r="C12" s="69" t="s">
        <v>16</v>
      </c>
      <c r="D12" s="175"/>
      <c r="E12" s="175"/>
      <c r="F12" s="175"/>
      <c r="G12" s="175"/>
      <c r="H12" s="175"/>
      <c r="I12" s="176"/>
      <c r="J12" s="3"/>
    </row>
    <row r="13" spans="1:10" x14ac:dyDescent="0.25">
      <c r="A13" s="173"/>
      <c r="B13" s="174"/>
      <c r="C13" s="59" t="s">
        <v>1</v>
      </c>
      <c r="D13" s="177">
        <f>D7+D9+D11</f>
        <v>0</v>
      </c>
      <c r="E13" s="177"/>
      <c r="F13" s="177"/>
      <c r="G13" s="177"/>
      <c r="H13" s="177"/>
      <c r="I13" s="178"/>
      <c r="J13" s="3"/>
    </row>
    <row r="14" spans="1:10" x14ac:dyDescent="0.25">
      <c r="A14" s="61"/>
      <c r="B14" s="61"/>
      <c r="C14" s="61"/>
      <c r="D14" s="62"/>
      <c r="E14" s="63"/>
      <c r="F14" s="63"/>
      <c r="G14" s="63"/>
      <c r="H14" s="63"/>
      <c r="I14" s="63"/>
      <c r="J14" s="3"/>
    </row>
    <row r="15" spans="1:10" ht="31.5" customHeight="1" x14ac:dyDescent="0.25">
      <c r="A15" s="179" t="s">
        <v>22</v>
      </c>
      <c r="B15" s="180"/>
      <c r="C15" s="180"/>
      <c r="D15" s="180"/>
      <c r="E15" s="180"/>
      <c r="F15" s="181"/>
      <c r="G15" s="191">
        <v>0</v>
      </c>
      <c r="H15" s="191"/>
      <c r="I15" s="191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customHeight="1" x14ac:dyDescent="0.25">
      <c r="A17" s="95" t="s">
        <v>23</v>
      </c>
      <c r="B17" s="96"/>
      <c r="C17" s="96"/>
      <c r="D17" s="96"/>
      <c r="E17" s="96"/>
      <c r="F17" s="96"/>
      <c r="G17" s="96"/>
      <c r="H17" s="96"/>
      <c r="I17" s="96"/>
      <c r="J17" s="3"/>
    </row>
    <row r="18" spans="1:10" ht="16.5" customHeight="1" x14ac:dyDescent="0.25">
      <c r="A18" s="168" t="s">
        <v>24</v>
      </c>
      <c r="B18" s="185" t="s">
        <v>25</v>
      </c>
      <c r="C18" s="188" t="s">
        <v>26</v>
      </c>
      <c r="D18" s="105" t="s">
        <v>27</v>
      </c>
      <c r="E18" s="106"/>
      <c r="F18" s="107"/>
      <c r="G18" s="112" t="s">
        <v>28</v>
      </c>
      <c r="H18" s="112"/>
      <c r="I18" s="112"/>
    </row>
    <row r="19" spans="1:10" x14ac:dyDescent="0.25">
      <c r="A19" s="168"/>
      <c r="B19" s="186"/>
      <c r="C19" s="189"/>
      <c r="D19" s="108"/>
      <c r="E19" s="109"/>
      <c r="F19" s="110"/>
      <c r="G19" s="112"/>
      <c r="H19" s="112"/>
      <c r="I19" s="112"/>
    </row>
    <row r="20" spans="1:10" ht="18" x14ac:dyDescent="0.25">
      <c r="A20" s="168"/>
      <c r="B20" s="186"/>
      <c r="C20" s="189"/>
      <c r="D20" s="9" t="s">
        <v>29</v>
      </c>
      <c r="E20" s="9" t="s">
        <v>30</v>
      </c>
      <c r="F20" s="30" t="s">
        <v>31</v>
      </c>
      <c r="G20" s="9">
        <v>2018</v>
      </c>
      <c r="H20" s="9">
        <v>2019</v>
      </c>
      <c r="I20" s="9">
        <v>2020</v>
      </c>
    </row>
    <row r="21" spans="1:10" ht="14.25" customHeight="1" x14ac:dyDescent="0.25">
      <c r="A21" s="168"/>
      <c r="B21" s="187"/>
      <c r="C21" s="190"/>
      <c r="D21" s="33" t="s">
        <v>32</v>
      </c>
      <c r="E21" s="33" t="s">
        <v>32</v>
      </c>
      <c r="F21" s="33" t="s">
        <v>33</v>
      </c>
      <c r="G21" s="39" t="s">
        <v>2</v>
      </c>
      <c r="H21" s="39" t="s">
        <v>3</v>
      </c>
      <c r="I21" s="39" t="s">
        <v>4</v>
      </c>
    </row>
    <row r="22" spans="1:10" ht="15.75" customHeight="1" x14ac:dyDescent="0.25">
      <c r="A22" s="182" t="s">
        <v>34</v>
      </c>
      <c r="B22" s="183"/>
      <c r="C22" s="183"/>
      <c r="D22" s="183"/>
      <c r="E22" s="183"/>
      <c r="F22" s="183"/>
      <c r="G22" s="183"/>
      <c r="H22" s="183"/>
      <c r="I22" s="184"/>
    </row>
    <row r="23" spans="1:10" x14ac:dyDescent="0.25">
      <c r="A23" s="11">
        <v>1</v>
      </c>
      <c r="B23" s="126" t="s">
        <v>35</v>
      </c>
      <c r="C23" s="1">
        <v>1</v>
      </c>
      <c r="D23" s="13">
        <v>8760</v>
      </c>
      <c r="E23" s="13">
        <v>8760</v>
      </c>
      <c r="F23" s="13">
        <v>4368</v>
      </c>
      <c r="G23" s="2">
        <f>C23*D23*$G$15</f>
        <v>0</v>
      </c>
      <c r="H23" s="2">
        <f>C23*E23*$G$15</f>
        <v>0</v>
      </c>
      <c r="I23" s="2">
        <f>C23*F23*$G$15</f>
        <v>0</v>
      </c>
    </row>
    <row r="24" spans="1:10" x14ac:dyDescent="0.25">
      <c r="A24" s="46">
        <v>2</v>
      </c>
      <c r="B24" s="126"/>
      <c r="C24" s="45">
        <v>2</v>
      </c>
      <c r="D24" s="17">
        <v>8760</v>
      </c>
      <c r="E24" s="17">
        <v>8760</v>
      </c>
      <c r="F24" s="17">
        <v>4368</v>
      </c>
      <c r="G24" s="54">
        <f>C24*D24*$G$15</f>
        <v>0</v>
      </c>
      <c r="H24" s="54">
        <f>C24*E24*$G$15</f>
        <v>0</v>
      </c>
      <c r="I24" s="54">
        <f>C24*F24*$G$15</f>
        <v>0</v>
      </c>
    </row>
    <row r="25" spans="1:10" x14ac:dyDescent="0.25">
      <c r="A25" s="11">
        <v>3</v>
      </c>
      <c r="B25" s="126"/>
      <c r="C25" s="36">
        <v>1</v>
      </c>
      <c r="D25" s="13">
        <v>8760</v>
      </c>
      <c r="E25" s="13">
        <v>8760</v>
      </c>
      <c r="F25" s="13">
        <v>4368</v>
      </c>
      <c r="G25" s="54">
        <f t="shared" ref="G25:G28" si="0">C25*D25*$G$15</f>
        <v>0</v>
      </c>
      <c r="H25" s="54">
        <f t="shared" ref="H25:H28" si="1">C25*E25*$G$15</f>
        <v>0</v>
      </c>
      <c r="I25" s="54">
        <f t="shared" ref="I25:I28" si="2">C25*F25*$G$15</f>
        <v>0</v>
      </c>
    </row>
    <row r="26" spans="1:10" ht="46.5" x14ac:dyDescent="0.25">
      <c r="A26" s="137">
        <v>4</v>
      </c>
      <c r="B26" s="68" t="s">
        <v>36</v>
      </c>
      <c r="C26" s="1">
        <v>1</v>
      </c>
      <c r="D26" s="13">
        <v>4745</v>
      </c>
      <c r="E26" s="13">
        <v>4745</v>
      </c>
      <c r="F26" s="13">
        <v>2366</v>
      </c>
      <c r="G26" s="54">
        <f t="shared" si="0"/>
        <v>0</v>
      </c>
      <c r="H26" s="54">
        <f t="shared" si="1"/>
        <v>0</v>
      </c>
      <c r="I26" s="54">
        <f t="shared" si="2"/>
        <v>0</v>
      </c>
    </row>
    <row r="27" spans="1:10" ht="46.5" x14ac:dyDescent="0.25">
      <c r="A27" s="138"/>
      <c r="B27" s="22" t="s">
        <v>37</v>
      </c>
      <c r="C27" s="36">
        <v>1</v>
      </c>
      <c r="D27" s="13">
        <v>1095</v>
      </c>
      <c r="E27" s="13">
        <v>1095</v>
      </c>
      <c r="F27" s="13">
        <v>546</v>
      </c>
      <c r="G27" s="54">
        <f t="shared" si="0"/>
        <v>0</v>
      </c>
      <c r="H27" s="54">
        <f t="shared" si="1"/>
        <v>0</v>
      </c>
      <c r="I27" s="54">
        <f t="shared" si="2"/>
        <v>0</v>
      </c>
    </row>
    <row r="28" spans="1:10" ht="46.5" x14ac:dyDescent="0.25">
      <c r="A28" s="11">
        <v>5</v>
      </c>
      <c r="B28" s="22" t="s">
        <v>38</v>
      </c>
      <c r="C28" s="1">
        <v>2</v>
      </c>
      <c r="D28" s="13">
        <v>2920</v>
      </c>
      <c r="E28" s="13">
        <v>2920</v>
      </c>
      <c r="F28" s="13">
        <v>1456</v>
      </c>
      <c r="G28" s="54">
        <f t="shared" si="0"/>
        <v>0</v>
      </c>
      <c r="H28" s="54">
        <f t="shared" si="1"/>
        <v>0</v>
      </c>
      <c r="I28" s="54">
        <f t="shared" si="2"/>
        <v>0</v>
      </c>
    </row>
    <row r="29" spans="1:10" ht="15.75" customHeight="1" x14ac:dyDescent="0.25">
      <c r="A29" s="151" t="s">
        <v>39</v>
      </c>
      <c r="B29" s="152"/>
      <c r="C29" s="152"/>
      <c r="D29" s="152"/>
      <c r="E29" s="152"/>
      <c r="F29" s="152"/>
      <c r="G29" s="152"/>
      <c r="H29" s="152"/>
      <c r="I29" s="153"/>
    </row>
    <row r="30" spans="1:10" ht="61.5" x14ac:dyDescent="0.25">
      <c r="A30" s="125">
        <v>6</v>
      </c>
      <c r="B30" s="58" t="s">
        <v>40</v>
      </c>
      <c r="C30" s="126">
        <v>1</v>
      </c>
      <c r="D30" s="147">
        <f>1495.75+392</f>
        <v>1887.75</v>
      </c>
      <c r="E30" s="141">
        <f>1495.75+384</f>
        <v>1879.75</v>
      </c>
      <c r="F30" s="147">
        <f>744+192</f>
        <v>936</v>
      </c>
      <c r="G30" s="136">
        <f>C30*D30*$G$15</f>
        <v>0</v>
      </c>
      <c r="H30" s="136">
        <f>C30*E30*$G$15</f>
        <v>0</v>
      </c>
      <c r="I30" s="136">
        <f>C30*F30*$G$15</f>
        <v>0</v>
      </c>
    </row>
    <row r="31" spans="1:10" ht="45.75" x14ac:dyDescent="0.25">
      <c r="A31" s="125"/>
      <c r="B31" s="58" t="s">
        <v>41</v>
      </c>
      <c r="C31" s="126"/>
      <c r="D31" s="148"/>
      <c r="E31" s="142"/>
      <c r="F31" s="148"/>
      <c r="G31" s="136"/>
      <c r="H31" s="136"/>
      <c r="I31" s="136"/>
    </row>
    <row r="32" spans="1:10" ht="61.5" x14ac:dyDescent="0.25">
      <c r="A32" s="125"/>
      <c r="B32" s="58" t="s">
        <v>42</v>
      </c>
      <c r="C32" s="139">
        <v>1</v>
      </c>
      <c r="D32" s="139">
        <f>1399.25+343</f>
        <v>1742.25</v>
      </c>
      <c r="E32" s="139">
        <f>1399.25+336</f>
        <v>1735.25</v>
      </c>
      <c r="F32" s="139">
        <f>696+168</f>
        <v>864</v>
      </c>
      <c r="G32" s="149">
        <f>C32*D32*$G$15</f>
        <v>0</v>
      </c>
      <c r="H32" s="149">
        <f>C32*E32*$G$15</f>
        <v>0</v>
      </c>
      <c r="I32" s="136">
        <f>C32*F32*$G$15</f>
        <v>0</v>
      </c>
    </row>
    <row r="33" spans="1:9" ht="45.75" x14ac:dyDescent="0.25">
      <c r="A33" s="125"/>
      <c r="B33" s="58" t="s">
        <v>43</v>
      </c>
      <c r="C33" s="140"/>
      <c r="D33" s="140"/>
      <c r="E33" s="140"/>
      <c r="F33" s="140"/>
      <c r="G33" s="150"/>
      <c r="H33" s="150"/>
      <c r="I33" s="136"/>
    </row>
    <row r="34" spans="1:9" ht="48.75" x14ac:dyDescent="0.25">
      <c r="A34" s="125"/>
      <c r="B34" s="58" t="s">
        <v>44</v>
      </c>
      <c r="C34" s="53">
        <v>1</v>
      </c>
      <c r="D34" s="53">
        <v>530.75</v>
      </c>
      <c r="E34" s="53">
        <v>530.75</v>
      </c>
      <c r="F34" s="55">
        <v>264</v>
      </c>
      <c r="G34" s="48">
        <f>C34*D34*$G$15</f>
        <v>0</v>
      </c>
      <c r="H34" s="56">
        <f>C34*E34*$G$15</f>
        <v>0</v>
      </c>
      <c r="I34" s="54">
        <f>C34*F34*$G$15</f>
        <v>0</v>
      </c>
    </row>
    <row r="35" spans="1:9" ht="33" x14ac:dyDescent="0.25">
      <c r="A35" s="125"/>
      <c r="B35" s="57" t="s">
        <v>45</v>
      </c>
      <c r="C35" s="53">
        <v>1</v>
      </c>
      <c r="D35" s="53">
        <v>208</v>
      </c>
      <c r="E35" s="53">
        <v>208</v>
      </c>
      <c r="F35" s="53">
        <v>104</v>
      </c>
      <c r="G35" s="54">
        <f>C35*D35*$G$15</f>
        <v>0</v>
      </c>
      <c r="H35" s="67">
        <f>C35*E35*$G$15</f>
        <v>0</v>
      </c>
      <c r="I35" s="54">
        <f>C35*F35*$G$15</f>
        <v>0</v>
      </c>
    </row>
    <row r="36" spans="1:9" ht="46.5" x14ac:dyDescent="0.25">
      <c r="A36" s="11">
        <v>7</v>
      </c>
      <c r="B36" s="15" t="s">
        <v>46</v>
      </c>
      <c r="C36" s="1">
        <v>2</v>
      </c>
      <c r="D36" s="13">
        <v>2904</v>
      </c>
      <c r="E36" s="13">
        <v>2892</v>
      </c>
      <c r="F36" s="13">
        <v>1440</v>
      </c>
      <c r="G36" s="48">
        <f t="shared" ref="G36:G37" si="3">C36*D36*$G$15</f>
        <v>0</v>
      </c>
      <c r="H36" s="56">
        <f>C36*E36*$G$15</f>
        <v>0</v>
      </c>
      <c r="I36" s="54">
        <f>C36*F36*$G$15</f>
        <v>0</v>
      </c>
    </row>
    <row r="37" spans="1:9" ht="46.5" x14ac:dyDescent="0.25">
      <c r="A37" s="125">
        <v>8</v>
      </c>
      <c r="B37" s="44" t="s">
        <v>47</v>
      </c>
      <c r="C37" s="126">
        <v>1</v>
      </c>
      <c r="D37" s="17">
        <v>1930</v>
      </c>
      <c r="E37" s="17">
        <v>1930</v>
      </c>
      <c r="F37" s="17">
        <v>960</v>
      </c>
      <c r="G37" s="48">
        <f t="shared" si="3"/>
        <v>0</v>
      </c>
      <c r="H37" s="56">
        <f>C37*E37*$G$15</f>
        <v>0</v>
      </c>
      <c r="I37" s="54">
        <f>C37*F37*$G$15</f>
        <v>0</v>
      </c>
    </row>
    <row r="38" spans="1:9" ht="30.75" x14ac:dyDescent="0.25">
      <c r="A38" s="125"/>
      <c r="B38" s="44" t="s">
        <v>48</v>
      </c>
      <c r="C38" s="126"/>
      <c r="D38" s="18">
        <v>477.75</v>
      </c>
      <c r="E38" s="17">
        <v>468</v>
      </c>
      <c r="F38" s="17">
        <v>234</v>
      </c>
      <c r="G38" s="48">
        <f>C37*D38*$G$15</f>
        <v>0</v>
      </c>
      <c r="H38" s="37">
        <f>C37*E38*$G$15</f>
        <v>0</v>
      </c>
      <c r="I38" s="37">
        <f>C37*F38*$G$15</f>
        <v>0</v>
      </c>
    </row>
    <row r="39" spans="1:9" ht="51" x14ac:dyDescent="0.25">
      <c r="A39" s="125"/>
      <c r="B39" s="19" t="s">
        <v>49</v>
      </c>
      <c r="C39" s="126"/>
      <c r="D39" s="17">
        <v>48</v>
      </c>
      <c r="E39" s="17">
        <v>48</v>
      </c>
      <c r="F39" s="17">
        <v>24</v>
      </c>
      <c r="G39" s="48">
        <f>C37*D39*$G$15</f>
        <v>0</v>
      </c>
      <c r="H39" s="37">
        <f>C37*D39*$G$15</f>
        <v>0</v>
      </c>
      <c r="I39" s="37">
        <f>C37*F39*$G$15</f>
        <v>0</v>
      </c>
    </row>
    <row r="40" spans="1:9" ht="46.5" x14ac:dyDescent="0.25">
      <c r="A40" s="125">
        <v>9</v>
      </c>
      <c r="B40" s="27" t="s">
        <v>50</v>
      </c>
      <c r="C40" s="16">
        <v>2</v>
      </c>
      <c r="D40" s="17">
        <v>2420</v>
      </c>
      <c r="E40" s="17">
        <v>2410</v>
      </c>
      <c r="F40" s="17">
        <v>1200</v>
      </c>
      <c r="G40" s="48">
        <f>C40*D40*$G$15</f>
        <v>0</v>
      </c>
      <c r="H40" s="48">
        <f>C40*E40*$G$15</f>
        <v>0</v>
      </c>
      <c r="I40" s="48">
        <f>C40*F40*$G$15</f>
        <v>0</v>
      </c>
    </row>
    <row r="41" spans="1:9" ht="33" x14ac:dyDescent="0.25">
      <c r="A41" s="125"/>
      <c r="B41" s="15" t="s">
        <v>51</v>
      </c>
      <c r="C41" s="49">
        <v>1</v>
      </c>
      <c r="D41" s="50">
        <v>156</v>
      </c>
      <c r="E41" s="50">
        <v>156</v>
      </c>
      <c r="F41" s="50">
        <v>78</v>
      </c>
      <c r="G41" s="48">
        <f>C41*D41*$G$15</f>
        <v>0</v>
      </c>
      <c r="H41" s="48">
        <f>C41*E41*$G$15</f>
        <v>0</v>
      </c>
      <c r="I41" s="48">
        <f>C41*F41*$G$15</f>
        <v>0</v>
      </c>
    </row>
    <row r="42" spans="1:9" ht="46.5" x14ac:dyDescent="0.25">
      <c r="A42" s="125">
        <v>10</v>
      </c>
      <c r="B42" s="27" t="s">
        <v>52</v>
      </c>
      <c r="C42" s="126">
        <v>1</v>
      </c>
      <c r="D42" s="18">
        <v>3327.5</v>
      </c>
      <c r="E42" s="18">
        <v>3313.75</v>
      </c>
      <c r="F42" s="17">
        <v>1650</v>
      </c>
      <c r="G42" s="48">
        <f>C42*D42*$G$15</f>
        <v>0</v>
      </c>
      <c r="H42" s="48">
        <f>C42*E42*$G$15</f>
        <v>0</v>
      </c>
      <c r="I42" s="48">
        <f>C42*F42*$G$15</f>
        <v>0</v>
      </c>
    </row>
    <row r="43" spans="1:9" ht="30.75" x14ac:dyDescent="0.25">
      <c r="A43" s="125"/>
      <c r="B43" s="20" t="s">
        <v>53</v>
      </c>
      <c r="C43" s="126"/>
      <c r="D43" s="17">
        <v>416</v>
      </c>
      <c r="E43" s="17">
        <v>416</v>
      </c>
      <c r="F43" s="17">
        <v>208</v>
      </c>
      <c r="G43" s="48">
        <f>C42*D43*$G$15</f>
        <v>0</v>
      </c>
      <c r="H43" s="48">
        <f>C42*E43*$G$15</f>
        <v>0</v>
      </c>
      <c r="I43" s="48">
        <f>C42*F43*$G$15</f>
        <v>0</v>
      </c>
    </row>
    <row r="44" spans="1:9" ht="61.5" x14ac:dyDescent="0.25">
      <c r="A44" s="137">
        <v>11</v>
      </c>
      <c r="B44" s="42" t="s">
        <v>54</v>
      </c>
      <c r="C44" s="139">
        <v>1</v>
      </c>
      <c r="D44" s="141">
        <v>1742.25</v>
      </c>
      <c r="E44" s="141">
        <f>1399.25+336</f>
        <v>1735.25</v>
      </c>
      <c r="F44" s="143">
        <f>696+168</f>
        <v>864</v>
      </c>
      <c r="G44" s="145">
        <f>C44*D44*$G$15</f>
        <v>0</v>
      </c>
      <c r="H44" s="145">
        <f>C44*E44*$G$15</f>
        <v>0</v>
      </c>
      <c r="I44" s="145">
        <f>C44*F44*$G$15</f>
        <v>0</v>
      </c>
    </row>
    <row r="45" spans="1:9" ht="45.75" x14ac:dyDescent="0.25">
      <c r="A45" s="138"/>
      <c r="B45" s="42" t="s">
        <v>43</v>
      </c>
      <c r="C45" s="140"/>
      <c r="D45" s="142"/>
      <c r="E45" s="142"/>
      <c r="F45" s="144"/>
      <c r="G45" s="146"/>
      <c r="H45" s="146"/>
      <c r="I45" s="146"/>
    </row>
    <row r="46" spans="1:9" ht="46.5" x14ac:dyDescent="0.25">
      <c r="A46" s="14">
        <v>12</v>
      </c>
      <c r="B46" s="12" t="s">
        <v>55</v>
      </c>
      <c r="C46" s="16">
        <v>1</v>
      </c>
      <c r="D46" s="18">
        <v>2480.5</v>
      </c>
      <c r="E46" s="18">
        <v>2470.25</v>
      </c>
      <c r="F46" s="17">
        <v>1230</v>
      </c>
      <c r="G46" s="38">
        <f>C46*D46*$G$15</f>
        <v>0</v>
      </c>
      <c r="H46" s="38">
        <f>C46*E46*$G$15</f>
        <v>0</v>
      </c>
      <c r="I46" s="38">
        <f>C46*F46*$G$15</f>
        <v>0</v>
      </c>
    </row>
    <row r="47" spans="1:9" ht="46.5" x14ac:dyDescent="0.25">
      <c r="A47" s="14">
        <v>13</v>
      </c>
      <c r="B47" s="12" t="s">
        <v>55</v>
      </c>
      <c r="C47" s="16">
        <v>2</v>
      </c>
      <c r="D47" s="18">
        <v>2480.5</v>
      </c>
      <c r="E47" s="18">
        <v>2470.25</v>
      </c>
      <c r="F47" s="17">
        <v>1230</v>
      </c>
      <c r="G47" s="38">
        <f>C47*D47*$G$15</f>
        <v>0</v>
      </c>
      <c r="H47" s="38">
        <f>C47*E47*$G$15</f>
        <v>0</v>
      </c>
      <c r="I47" s="38">
        <f>C47*F47*$G$15</f>
        <v>0</v>
      </c>
    </row>
    <row r="48" spans="1:9" ht="46.5" x14ac:dyDescent="0.25">
      <c r="A48" s="14">
        <v>14</v>
      </c>
      <c r="B48" s="12" t="s">
        <v>55</v>
      </c>
      <c r="C48" s="16">
        <v>2</v>
      </c>
      <c r="D48" s="18">
        <v>2480.5</v>
      </c>
      <c r="E48" s="18">
        <v>2470.25</v>
      </c>
      <c r="F48" s="17">
        <v>1230</v>
      </c>
      <c r="G48" s="38">
        <f>C48*D48*$G$15</f>
        <v>0</v>
      </c>
      <c r="H48" s="38">
        <f>C48*E48*$G$15</f>
        <v>0</v>
      </c>
      <c r="I48" s="38">
        <f>C48*F48*$G$15</f>
        <v>0</v>
      </c>
    </row>
    <row r="49" spans="1:10" ht="46.5" x14ac:dyDescent="0.25">
      <c r="A49" s="14">
        <v>15</v>
      </c>
      <c r="B49" s="12" t="s">
        <v>55</v>
      </c>
      <c r="C49" s="16">
        <v>1</v>
      </c>
      <c r="D49" s="18">
        <v>2480.5</v>
      </c>
      <c r="E49" s="18">
        <v>2470.25</v>
      </c>
      <c r="F49" s="17">
        <v>1230</v>
      </c>
      <c r="G49" s="38">
        <f t="shared" ref="G49:G51" si="4">C49*D49*$G$15</f>
        <v>0</v>
      </c>
      <c r="H49" s="38">
        <f t="shared" ref="H49:H51" si="5">C49*E49*$G$15</f>
        <v>0</v>
      </c>
      <c r="I49" s="38">
        <f t="shared" ref="I49:I51" si="6">C49*F49*$G$15</f>
        <v>0</v>
      </c>
    </row>
    <row r="50" spans="1:10" ht="46.5" x14ac:dyDescent="0.25">
      <c r="A50" s="14">
        <v>16</v>
      </c>
      <c r="B50" s="12" t="s">
        <v>55</v>
      </c>
      <c r="C50" s="16">
        <v>1</v>
      </c>
      <c r="D50" s="18">
        <v>2480.5</v>
      </c>
      <c r="E50" s="18">
        <v>2470.25</v>
      </c>
      <c r="F50" s="17">
        <v>1230</v>
      </c>
      <c r="G50" s="38">
        <f t="shared" si="4"/>
        <v>0</v>
      </c>
      <c r="H50" s="38">
        <f t="shared" si="5"/>
        <v>0</v>
      </c>
      <c r="I50" s="38">
        <f t="shared" si="6"/>
        <v>0</v>
      </c>
    </row>
    <row r="51" spans="1:10" ht="46.5" x14ac:dyDescent="0.25">
      <c r="A51" s="14">
        <v>17</v>
      </c>
      <c r="B51" s="12" t="s">
        <v>56</v>
      </c>
      <c r="C51" s="16">
        <v>2</v>
      </c>
      <c r="D51" s="17">
        <v>2299</v>
      </c>
      <c r="E51" s="18">
        <v>2289.5</v>
      </c>
      <c r="F51" s="17">
        <v>1140</v>
      </c>
      <c r="G51" s="38">
        <f t="shared" si="4"/>
        <v>0</v>
      </c>
      <c r="H51" s="38">
        <f t="shared" si="5"/>
        <v>0</v>
      </c>
      <c r="I51" s="38">
        <f t="shared" si="6"/>
        <v>0</v>
      </c>
    </row>
    <row r="52" spans="1:10" ht="46.5" x14ac:dyDescent="0.25">
      <c r="A52" s="125">
        <v>18</v>
      </c>
      <c r="B52" s="27" t="s">
        <v>50</v>
      </c>
      <c r="C52" s="126">
        <v>1</v>
      </c>
      <c r="D52" s="17">
        <v>2420</v>
      </c>
      <c r="E52" s="17">
        <v>2410</v>
      </c>
      <c r="F52" s="17">
        <v>1200</v>
      </c>
      <c r="G52" s="37">
        <f>C52*D52*$G$15</f>
        <v>0</v>
      </c>
      <c r="H52" s="37">
        <f>C52*E52*$G$15</f>
        <v>0</v>
      </c>
      <c r="I52" s="37">
        <f>C52*F52*$G$15</f>
        <v>0</v>
      </c>
    </row>
    <row r="53" spans="1:10" ht="33" x14ac:dyDescent="0.25">
      <c r="A53" s="125"/>
      <c r="B53" s="21" t="s">
        <v>51</v>
      </c>
      <c r="C53" s="126"/>
      <c r="D53" s="50">
        <v>156</v>
      </c>
      <c r="E53" s="50">
        <v>156</v>
      </c>
      <c r="F53" s="50">
        <v>78</v>
      </c>
      <c r="G53" s="51">
        <f>C52*D53*$G$15</f>
        <v>0</v>
      </c>
      <c r="H53" s="52">
        <f>C52*E53*$G$15</f>
        <v>0</v>
      </c>
      <c r="I53" s="52">
        <f>C52*F53*$G$15</f>
        <v>0</v>
      </c>
    </row>
    <row r="54" spans="1:10" ht="33" x14ac:dyDescent="0.25">
      <c r="A54" s="46">
        <v>19</v>
      </c>
      <c r="B54" s="15" t="s">
        <v>57</v>
      </c>
      <c r="C54" s="49">
        <v>1</v>
      </c>
      <c r="D54" s="45">
        <v>156</v>
      </c>
      <c r="E54" s="45">
        <v>156</v>
      </c>
      <c r="F54" s="49">
        <v>78</v>
      </c>
      <c r="G54" s="47">
        <f>C54*D54*$G$15</f>
        <v>0</v>
      </c>
      <c r="H54" s="54">
        <f>C54*E54*$G$15</f>
        <v>0</v>
      </c>
      <c r="I54" s="54">
        <f>C54*F54*$G$15</f>
        <v>0</v>
      </c>
    </row>
    <row r="55" spans="1:10" x14ac:dyDescent="0.25">
      <c r="A55" s="89" t="s">
        <v>58</v>
      </c>
      <c r="B55" s="90"/>
      <c r="C55" s="90"/>
      <c r="D55" s="90"/>
      <c r="E55" s="90"/>
      <c r="F55" s="91"/>
      <c r="G55" s="54">
        <f>SUM(G23:G28)+SUM(G30:G54)</f>
        <v>0</v>
      </c>
      <c r="H55" s="54">
        <f>SUM(H23:H28)+SUM(H30:H54)</f>
        <v>0</v>
      </c>
      <c r="I55" s="54">
        <f>SUM(I23:I28)+SUM(I30:I54)</f>
        <v>0</v>
      </c>
    </row>
    <row r="56" spans="1:10" ht="15.75" customHeight="1" x14ac:dyDescent="0.25">
      <c r="A56" s="92" t="s">
        <v>59</v>
      </c>
      <c r="B56" s="93"/>
      <c r="C56" s="93"/>
      <c r="D56" s="93"/>
      <c r="E56" s="93"/>
      <c r="F56" s="94"/>
      <c r="G56" s="136">
        <f>G55+H55+I55</f>
        <v>0</v>
      </c>
      <c r="H56" s="136"/>
      <c r="I56" s="136"/>
    </row>
    <row r="57" spans="1:10" x14ac:dyDescent="0.25">
      <c r="A57" s="10"/>
      <c r="B57" s="10"/>
      <c r="C57" s="10"/>
      <c r="D57" s="10"/>
      <c r="E57" s="10"/>
      <c r="F57" s="10"/>
      <c r="G57" s="10"/>
      <c r="H57" s="60"/>
      <c r="I57" s="60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75" customHeight="1" x14ac:dyDescent="0.25">
      <c r="A59" s="95" t="s">
        <v>60</v>
      </c>
      <c r="B59" s="96"/>
      <c r="C59" s="96"/>
      <c r="D59" s="96"/>
      <c r="E59" s="96"/>
      <c r="F59" s="96"/>
      <c r="G59" s="96"/>
      <c r="H59" s="96"/>
      <c r="I59" s="97"/>
    </row>
    <row r="60" spans="1:10" ht="16.5" customHeight="1" x14ac:dyDescent="0.25">
      <c r="A60" s="128" t="s">
        <v>61</v>
      </c>
      <c r="B60" s="129"/>
      <c r="C60" s="130"/>
      <c r="D60" s="135" t="s">
        <v>62</v>
      </c>
      <c r="E60" s="99"/>
      <c r="F60" s="98" t="s">
        <v>63</v>
      </c>
      <c r="G60" s="99"/>
      <c r="H60" s="98" t="s">
        <v>64</v>
      </c>
      <c r="I60" s="99"/>
    </row>
    <row r="61" spans="1:10" x14ac:dyDescent="0.25">
      <c r="A61" s="131"/>
      <c r="B61" s="132"/>
      <c r="C61" s="133"/>
      <c r="D61" s="100" t="s">
        <v>5</v>
      </c>
      <c r="E61" s="101"/>
      <c r="F61" s="102" t="s">
        <v>5</v>
      </c>
      <c r="G61" s="101"/>
      <c r="H61" s="102" t="s">
        <v>6</v>
      </c>
      <c r="I61" s="101"/>
    </row>
    <row r="62" spans="1:10" x14ac:dyDescent="0.25">
      <c r="A62" s="192">
        <v>0</v>
      </c>
      <c r="B62" s="193"/>
      <c r="C62" s="194"/>
      <c r="D62" s="103">
        <f>A62*12</f>
        <v>0</v>
      </c>
      <c r="E62" s="104"/>
      <c r="F62" s="103">
        <f>A62*12</f>
        <v>0</v>
      </c>
      <c r="G62" s="104"/>
      <c r="H62" s="103">
        <f>A62*6</f>
        <v>0</v>
      </c>
      <c r="I62" s="104"/>
    </row>
    <row r="63" spans="1:10" ht="16.5" customHeight="1" x14ac:dyDescent="0.25">
      <c r="A63" s="134" t="s">
        <v>65</v>
      </c>
      <c r="B63" s="134"/>
      <c r="C63" s="134"/>
      <c r="D63" s="134"/>
      <c r="E63" s="134"/>
      <c r="F63" s="134"/>
      <c r="G63" s="134"/>
      <c r="H63" s="127">
        <f>D62+F62+H62</f>
        <v>0</v>
      </c>
      <c r="I63" s="127"/>
    </row>
    <row r="64" spans="1:10" s="70" customFormat="1" ht="16.5" customHeight="1" x14ac:dyDescent="0.25">
      <c r="A64" s="71"/>
      <c r="B64" s="71"/>
      <c r="C64" s="71"/>
      <c r="D64" s="71"/>
      <c r="E64" s="71"/>
      <c r="F64" s="71"/>
      <c r="G64" s="71"/>
      <c r="H64" s="72"/>
      <c r="I64" s="72"/>
    </row>
    <row r="65" spans="1:9" s="70" customFormat="1" ht="16.5" customHeight="1" x14ac:dyDescent="0.25">
      <c r="A65" s="73"/>
      <c r="B65" s="73"/>
      <c r="C65" s="73"/>
      <c r="D65" s="73"/>
      <c r="E65" s="73"/>
      <c r="F65" s="73"/>
      <c r="G65" s="73"/>
      <c r="H65" s="74"/>
      <c r="I65" s="74"/>
    </row>
    <row r="66" spans="1:9" ht="15.75" customHeight="1" x14ac:dyDescent="0.25">
      <c r="A66" s="95" t="s">
        <v>66</v>
      </c>
      <c r="B66" s="96"/>
      <c r="C66" s="96"/>
      <c r="D66" s="96"/>
      <c r="E66" s="96"/>
      <c r="F66" s="96"/>
      <c r="G66" s="96"/>
      <c r="H66" s="96"/>
      <c r="I66" s="97"/>
    </row>
    <row r="67" spans="1:9" ht="15.75" customHeight="1" x14ac:dyDescent="0.25">
      <c r="A67" s="111" t="s">
        <v>67</v>
      </c>
      <c r="B67" s="111"/>
      <c r="C67" s="111"/>
      <c r="D67" s="105" t="s">
        <v>69</v>
      </c>
      <c r="E67" s="106"/>
      <c r="F67" s="107"/>
      <c r="G67" s="112" t="s">
        <v>28</v>
      </c>
      <c r="H67" s="112"/>
      <c r="I67" s="112"/>
    </row>
    <row r="68" spans="1:9" x14ac:dyDescent="0.25">
      <c r="A68" s="111"/>
      <c r="B68" s="111"/>
      <c r="C68" s="111"/>
      <c r="D68" s="108"/>
      <c r="E68" s="109"/>
      <c r="F68" s="110"/>
      <c r="G68" s="112"/>
      <c r="H68" s="112"/>
      <c r="I68" s="112"/>
    </row>
    <row r="69" spans="1:9" ht="33" x14ac:dyDescent="0.25">
      <c r="A69" s="111"/>
      <c r="B69" s="111"/>
      <c r="C69" s="111"/>
      <c r="D69" s="1" t="s">
        <v>70</v>
      </c>
      <c r="E69" s="1" t="s">
        <v>71</v>
      </c>
      <c r="F69" s="16" t="s">
        <v>72</v>
      </c>
      <c r="G69" s="1" t="s">
        <v>73</v>
      </c>
      <c r="H69" s="16" t="s">
        <v>74</v>
      </c>
      <c r="I69" s="1" t="s">
        <v>75</v>
      </c>
    </row>
    <row r="70" spans="1:9" x14ac:dyDescent="0.25">
      <c r="A70" s="111"/>
      <c r="B70" s="111"/>
      <c r="C70" s="111"/>
      <c r="D70" s="31" t="s">
        <v>32</v>
      </c>
      <c r="E70" s="31" t="s">
        <v>32</v>
      </c>
      <c r="F70" s="31" t="s">
        <v>76</v>
      </c>
      <c r="G70" s="32" t="s">
        <v>7</v>
      </c>
      <c r="H70" s="32" t="s">
        <v>8</v>
      </c>
      <c r="I70" s="32" t="s">
        <v>9</v>
      </c>
    </row>
    <row r="71" spans="1:9" ht="65.25" customHeight="1" x14ac:dyDescent="0.25">
      <c r="A71" s="86" t="s">
        <v>68</v>
      </c>
      <c r="B71" s="87"/>
      <c r="C71" s="88"/>
      <c r="D71" s="13">
        <v>5000</v>
      </c>
      <c r="E71" s="13">
        <v>5000</v>
      </c>
      <c r="F71" s="23">
        <v>2500</v>
      </c>
      <c r="G71" s="2">
        <f>D71*$G$15</f>
        <v>0</v>
      </c>
      <c r="H71" s="54">
        <f>E71*$G$15</f>
        <v>0</v>
      </c>
      <c r="I71" s="54">
        <f>F71*$G$15</f>
        <v>0</v>
      </c>
    </row>
    <row r="72" spans="1:9" ht="15.75" customHeight="1" x14ac:dyDescent="0.25">
      <c r="A72" s="92" t="s">
        <v>77</v>
      </c>
      <c r="B72" s="93"/>
      <c r="C72" s="93"/>
      <c r="D72" s="93"/>
      <c r="E72" s="93"/>
      <c r="F72" s="94"/>
      <c r="G72" s="122">
        <f>G71+H71+I71</f>
        <v>0</v>
      </c>
      <c r="H72" s="123"/>
      <c r="I72" s="124"/>
    </row>
    <row r="73" spans="1:9" ht="15.75" customHeight="1" x14ac:dyDescent="0.25">
      <c r="A73" s="75"/>
      <c r="B73" s="75"/>
      <c r="C73" s="75"/>
      <c r="D73" s="75"/>
      <c r="E73" s="75"/>
      <c r="F73" s="75"/>
      <c r="G73" s="76"/>
      <c r="H73" s="76"/>
      <c r="I73" s="76"/>
    </row>
    <row r="74" spans="1:9" x14ac:dyDescent="0.25">
      <c r="A74" s="24" t="s">
        <v>78</v>
      </c>
      <c r="B74" s="3"/>
      <c r="C74" s="3"/>
      <c r="D74" s="3"/>
      <c r="E74" s="3"/>
      <c r="F74" s="3"/>
      <c r="G74" s="3"/>
      <c r="H74" s="3"/>
      <c r="I74" s="3"/>
    </row>
    <row r="75" spans="1:9" ht="15.75" customHeight="1" x14ac:dyDescent="0.25">
      <c r="A75" s="84" t="s">
        <v>79</v>
      </c>
      <c r="B75" s="84"/>
      <c r="C75" s="84"/>
      <c r="D75" s="84"/>
      <c r="E75" s="84"/>
      <c r="F75" s="84"/>
      <c r="G75" s="84"/>
      <c r="H75" s="84"/>
      <c r="I75" s="84"/>
    </row>
    <row r="76" spans="1:9" ht="15.75" customHeight="1" x14ac:dyDescent="0.25">
      <c r="A76" s="84" t="s">
        <v>80</v>
      </c>
      <c r="B76" s="84"/>
      <c r="C76" s="84"/>
      <c r="D76" s="84"/>
      <c r="E76" s="84"/>
      <c r="F76" s="84"/>
      <c r="G76" s="84"/>
      <c r="H76" s="84"/>
      <c r="I76" s="84"/>
    </row>
    <row r="77" spans="1:9" ht="15.75" customHeight="1" x14ac:dyDescent="0.25">
      <c r="A77" s="84" t="s">
        <v>81</v>
      </c>
      <c r="B77" s="84"/>
      <c r="C77" s="84"/>
      <c r="D77" s="84"/>
      <c r="E77" s="84"/>
      <c r="F77" s="84"/>
      <c r="G77" s="84"/>
      <c r="H77" s="84"/>
      <c r="I77" s="84"/>
    </row>
    <row r="78" spans="1:9" ht="15.75" customHeight="1" x14ac:dyDescent="0.25">
      <c r="A78" s="84" t="s">
        <v>82</v>
      </c>
      <c r="B78" s="84"/>
      <c r="C78" s="84"/>
      <c r="D78" s="84"/>
      <c r="E78" s="84"/>
      <c r="F78" s="84"/>
      <c r="G78" s="84"/>
      <c r="H78" s="84"/>
      <c r="I78" s="84"/>
    </row>
    <row r="79" spans="1:9" ht="15.75" customHeight="1" x14ac:dyDescent="0.25">
      <c r="A79" s="84" t="s">
        <v>83</v>
      </c>
      <c r="B79" s="84"/>
      <c r="C79" s="84"/>
      <c r="D79" s="84"/>
      <c r="E79" s="84"/>
      <c r="F79" s="84"/>
      <c r="G79" s="84"/>
      <c r="H79" s="84"/>
      <c r="I79" s="84"/>
    </row>
    <row r="80" spans="1:9" ht="15.75" customHeight="1" x14ac:dyDescent="0.25">
      <c r="A80" s="84" t="s">
        <v>84</v>
      </c>
      <c r="B80" s="84"/>
      <c r="C80" s="84"/>
      <c r="D80" s="84"/>
      <c r="E80" s="84"/>
      <c r="F80" s="84"/>
      <c r="G80" s="84"/>
      <c r="H80" s="84"/>
      <c r="I80" s="84"/>
    </row>
    <row r="81" spans="1:9" ht="15.75" customHeight="1" x14ac:dyDescent="0.25">
      <c r="A81" s="84" t="s">
        <v>85</v>
      </c>
      <c r="B81" s="84"/>
      <c r="C81" s="84"/>
      <c r="D81" s="84"/>
      <c r="E81" s="84"/>
      <c r="F81" s="84"/>
      <c r="G81" s="84"/>
      <c r="H81" s="84"/>
      <c r="I81" s="84"/>
    </row>
    <row r="82" spans="1:9" ht="15.75" customHeight="1" x14ac:dyDescent="0.25">
      <c r="A82" s="83" t="s">
        <v>86</v>
      </c>
      <c r="B82" s="83"/>
      <c r="C82" s="83"/>
      <c r="D82" s="83"/>
      <c r="E82" s="83"/>
      <c r="F82" s="83"/>
      <c r="G82" s="83"/>
      <c r="H82" s="83"/>
      <c r="I82" s="83"/>
    </row>
    <row r="83" spans="1:9" ht="63" customHeight="1" x14ac:dyDescent="0.25">
      <c r="A83" s="83" t="s">
        <v>87</v>
      </c>
      <c r="B83" s="83"/>
      <c r="C83" s="83"/>
      <c r="D83" s="83"/>
      <c r="E83" s="83"/>
      <c r="F83" s="83"/>
      <c r="G83" s="83"/>
      <c r="H83" s="83"/>
      <c r="I83" s="83"/>
    </row>
    <row r="84" spans="1:9" ht="15.75" customHeight="1" x14ac:dyDescent="0.25">
      <c r="A84" s="83" t="s">
        <v>88</v>
      </c>
      <c r="B84" s="83"/>
      <c r="C84" s="83"/>
      <c r="D84" s="83"/>
      <c r="E84" s="83"/>
      <c r="F84" s="83"/>
      <c r="G84" s="83"/>
      <c r="H84" s="83"/>
      <c r="I84" s="83"/>
    </row>
    <row r="85" spans="1:9" ht="64.5" customHeight="1" x14ac:dyDescent="0.25">
      <c r="A85" s="83" t="s">
        <v>89</v>
      </c>
      <c r="B85" s="83"/>
      <c r="C85" s="83"/>
      <c r="D85" s="83"/>
      <c r="E85" s="83"/>
      <c r="F85" s="83"/>
      <c r="G85" s="83"/>
      <c r="H85" s="83"/>
      <c r="I85" s="83"/>
    </row>
    <row r="86" spans="1:9" ht="31.5" customHeight="1" x14ac:dyDescent="0.25">
      <c r="A86" s="83" t="s">
        <v>90</v>
      </c>
      <c r="B86" s="83"/>
      <c r="C86" s="83"/>
      <c r="D86" s="83"/>
      <c r="E86" s="83"/>
      <c r="F86" s="83"/>
      <c r="G86" s="83"/>
      <c r="H86" s="83"/>
      <c r="I86" s="83"/>
    </row>
    <row r="87" spans="1:9" ht="33" customHeight="1" x14ac:dyDescent="0.25">
      <c r="A87" s="84" t="s">
        <v>91</v>
      </c>
      <c r="B87" s="84"/>
      <c r="C87" s="84"/>
      <c r="D87" s="84"/>
      <c r="E87" s="84"/>
      <c r="F87" s="84"/>
      <c r="G87" s="84"/>
      <c r="H87" s="84"/>
      <c r="I87" s="84"/>
    </row>
    <row r="88" spans="1:9" ht="219.75" customHeight="1" x14ac:dyDescent="0.25">
      <c r="A88" s="84" t="s">
        <v>92</v>
      </c>
      <c r="B88" s="84"/>
      <c r="C88" s="84"/>
      <c r="D88" s="84"/>
      <c r="E88" s="84"/>
      <c r="F88" s="84"/>
      <c r="G88" s="84"/>
      <c r="H88" s="84"/>
      <c r="I88" s="84"/>
    </row>
    <row r="89" spans="1:9" ht="46.5" customHeight="1" x14ac:dyDescent="0.25">
      <c r="A89" s="84" t="s">
        <v>93</v>
      </c>
      <c r="B89" s="84"/>
      <c r="C89" s="84"/>
      <c r="D89" s="84"/>
      <c r="E89" s="84"/>
      <c r="F89" s="84"/>
      <c r="G89" s="84"/>
      <c r="H89" s="84"/>
      <c r="I89" s="84"/>
    </row>
    <row r="90" spans="1:9" ht="45.75" customHeight="1" x14ac:dyDescent="0.25">
      <c r="A90" s="84" t="s">
        <v>94</v>
      </c>
      <c r="B90" s="84"/>
      <c r="C90" s="84"/>
      <c r="D90" s="84"/>
      <c r="E90" s="84"/>
      <c r="F90" s="84"/>
      <c r="G90" s="84"/>
      <c r="H90" s="84"/>
      <c r="I90" s="84"/>
    </row>
    <row r="91" spans="1:9" ht="15.75" customHeight="1" x14ac:dyDescent="0.25">
      <c r="A91" s="84" t="s">
        <v>95</v>
      </c>
      <c r="B91" s="84"/>
      <c r="C91" s="84"/>
      <c r="D91" s="84"/>
      <c r="E91" s="84"/>
      <c r="F91" s="84"/>
      <c r="G91" s="84"/>
      <c r="H91" s="84"/>
      <c r="I91" s="84"/>
    </row>
    <row r="92" spans="1:9" ht="15.75" customHeight="1" x14ac:dyDescent="0.25">
      <c r="A92" s="84" t="s">
        <v>96</v>
      </c>
      <c r="B92" s="84"/>
      <c r="C92" s="84"/>
      <c r="D92" s="84"/>
      <c r="E92" s="84"/>
      <c r="F92" s="84"/>
      <c r="G92" s="84"/>
      <c r="H92" s="84"/>
      <c r="I92" s="84"/>
    </row>
    <row r="93" spans="1:9" ht="15.75" customHeight="1" x14ac:dyDescent="0.25">
      <c r="A93" s="84" t="s">
        <v>139</v>
      </c>
      <c r="B93" s="84"/>
      <c r="C93" s="84"/>
      <c r="D93" s="84"/>
      <c r="E93" s="84"/>
      <c r="F93" s="84"/>
      <c r="G93" s="84"/>
      <c r="H93" s="84"/>
      <c r="I93" s="84"/>
    </row>
    <row r="94" spans="1:9" x14ac:dyDescent="0.25">
      <c r="A94" s="85"/>
      <c r="B94" s="85"/>
      <c r="C94" s="85"/>
      <c r="D94" s="85"/>
      <c r="E94" s="85"/>
      <c r="F94" s="85"/>
      <c r="G94" s="85"/>
      <c r="H94" s="85"/>
      <c r="I94" s="85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25" t="s">
        <v>97</v>
      </c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26" t="s">
        <v>98</v>
      </c>
      <c r="B97" s="116" t="s">
        <v>99</v>
      </c>
      <c r="C97" s="117"/>
      <c r="D97" s="118"/>
      <c r="E97" s="64" t="s">
        <v>100</v>
      </c>
      <c r="F97" s="65"/>
      <c r="G97" s="65"/>
      <c r="H97" s="65"/>
      <c r="I97" s="66"/>
    </row>
    <row r="98" spans="1:9" ht="15.75" customHeight="1" x14ac:dyDescent="0.25">
      <c r="A98" s="1">
        <v>1</v>
      </c>
      <c r="B98" s="77" t="s">
        <v>101</v>
      </c>
      <c r="C98" s="78"/>
      <c r="D98" s="79"/>
      <c r="E98" s="77" t="s">
        <v>102</v>
      </c>
      <c r="F98" s="78"/>
      <c r="G98" s="78"/>
      <c r="H98" s="78"/>
      <c r="I98" s="79"/>
    </row>
    <row r="99" spans="1:9" ht="15.75" customHeight="1" x14ac:dyDescent="0.25">
      <c r="A99" s="1">
        <v>2</v>
      </c>
      <c r="B99" s="77" t="s">
        <v>103</v>
      </c>
      <c r="C99" s="78"/>
      <c r="D99" s="79"/>
      <c r="E99" s="77" t="s">
        <v>104</v>
      </c>
      <c r="F99" s="78"/>
      <c r="G99" s="78"/>
      <c r="H99" s="78"/>
      <c r="I99" s="79"/>
    </row>
    <row r="100" spans="1:9" ht="41.25" customHeight="1" x14ac:dyDescent="0.25">
      <c r="A100" s="45">
        <v>3</v>
      </c>
      <c r="B100" s="77" t="s">
        <v>141</v>
      </c>
      <c r="C100" s="78"/>
      <c r="D100" s="79"/>
      <c r="E100" s="77" t="s">
        <v>105</v>
      </c>
      <c r="F100" s="78"/>
      <c r="G100" s="78"/>
      <c r="H100" s="78"/>
      <c r="I100" s="79"/>
    </row>
    <row r="101" spans="1:9" ht="31.5" customHeight="1" x14ac:dyDescent="0.25">
      <c r="A101" s="45">
        <v>4</v>
      </c>
      <c r="B101" s="77" t="s">
        <v>106</v>
      </c>
      <c r="C101" s="78"/>
      <c r="D101" s="79"/>
      <c r="E101" s="77" t="s">
        <v>107</v>
      </c>
      <c r="F101" s="78"/>
      <c r="G101" s="78"/>
      <c r="H101" s="78"/>
      <c r="I101" s="79"/>
    </row>
    <row r="102" spans="1:9" ht="32.25" customHeight="1" x14ac:dyDescent="0.25">
      <c r="A102" s="45">
        <v>5</v>
      </c>
      <c r="B102" s="119" t="s">
        <v>108</v>
      </c>
      <c r="C102" s="120"/>
      <c r="D102" s="121"/>
      <c r="E102" s="77" t="s">
        <v>109</v>
      </c>
      <c r="F102" s="78"/>
      <c r="G102" s="78"/>
      <c r="H102" s="78"/>
      <c r="I102" s="79"/>
    </row>
    <row r="103" spans="1:9" ht="30.75" customHeight="1" x14ac:dyDescent="0.25">
      <c r="A103" s="45">
        <v>6</v>
      </c>
      <c r="B103" s="80" t="s">
        <v>110</v>
      </c>
      <c r="C103" s="81"/>
      <c r="D103" s="82"/>
      <c r="E103" s="80" t="s">
        <v>111</v>
      </c>
      <c r="F103" s="81"/>
      <c r="G103" s="81"/>
      <c r="H103" s="81"/>
      <c r="I103" s="82"/>
    </row>
    <row r="104" spans="1:9" ht="31.5" customHeight="1" x14ac:dyDescent="0.25">
      <c r="A104" s="45">
        <v>7</v>
      </c>
      <c r="B104" s="80" t="s">
        <v>112</v>
      </c>
      <c r="C104" s="81"/>
      <c r="D104" s="82"/>
      <c r="E104" s="80" t="s">
        <v>113</v>
      </c>
      <c r="F104" s="81"/>
      <c r="G104" s="81"/>
      <c r="H104" s="81"/>
      <c r="I104" s="82"/>
    </row>
    <row r="105" spans="1:9" ht="32.25" customHeight="1" x14ac:dyDescent="0.25">
      <c r="A105" s="45">
        <v>8</v>
      </c>
      <c r="B105" s="113" t="s">
        <v>114</v>
      </c>
      <c r="C105" s="114"/>
      <c r="D105" s="115"/>
      <c r="E105" s="80" t="s">
        <v>115</v>
      </c>
      <c r="F105" s="81"/>
      <c r="G105" s="81"/>
      <c r="H105" s="81"/>
      <c r="I105" s="82"/>
    </row>
    <row r="106" spans="1:9" ht="30.75" customHeight="1" x14ac:dyDescent="0.25">
      <c r="A106" s="45">
        <v>9</v>
      </c>
      <c r="B106" s="113" t="s">
        <v>116</v>
      </c>
      <c r="C106" s="114"/>
      <c r="D106" s="115"/>
      <c r="E106" s="80" t="s">
        <v>117</v>
      </c>
      <c r="F106" s="81"/>
      <c r="G106" s="81"/>
      <c r="H106" s="81"/>
      <c r="I106" s="82"/>
    </row>
    <row r="107" spans="1:9" ht="31.5" customHeight="1" x14ac:dyDescent="0.25">
      <c r="A107" s="45">
        <v>10</v>
      </c>
      <c r="B107" s="80" t="s">
        <v>118</v>
      </c>
      <c r="C107" s="81"/>
      <c r="D107" s="82"/>
      <c r="E107" s="80" t="s">
        <v>119</v>
      </c>
      <c r="F107" s="81"/>
      <c r="G107" s="81"/>
      <c r="H107" s="81"/>
      <c r="I107" s="82"/>
    </row>
    <row r="108" spans="1:9" ht="29.25" customHeight="1" x14ac:dyDescent="0.25">
      <c r="A108" s="45">
        <v>11</v>
      </c>
      <c r="B108" s="80" t="s">
        <v>120</v>
      </c>
      <c r="C108" s="81"/>
      <c r="D108" s="82"/>
      <c r="E108" s="80" t="s">
        <v>121</v>
      </c>
      <c r="F108" s="81"/>
      <c r="G108" s="81"/>
      <c r="H108" s="81"/>
      <c r="I108" s="82"/>
    </row>
    <row r="109" spans="1:9" ht="30" customHeight="1" x14ac:dyDescent="0.25">
      <c r="A109" s="45">
        <v>12</v>
      </c>
      <c r="B109" s="80" t="s">
        <v>122</v>
      </c>
      <c r="C109" s="81"/>
      <c r="D109" s="82"/>
      <c r="E109" s="80" t="s">
        <v>121</v>
      </c>
      <c r="F109" s="81"/>
      <c r="G109" s="81"/>
      <c r="H109" s="81"/>
      <c r="I109" s="82"/>
    </row>
    <row r="110" spans="1:9" ht="32.25" customHeight="1" x14ac:dyDescent="0.25">
      <c r="A110" s="45">
        <v>13</v>
      </c>
      <c r="B110" s="77" t="s">
        <v>123</v>
      </c>
      <c r="C110" s="78"/>
      <c r="D110" s="79"/>
      <c r="E110" s="77" t="s">
        <v>124</v>
      </c>
      <c r="F110" s="78"/>
      <c r="G110" s="78"/>
      <c r="H110" s="78"/>
      <c r="I110" s="79"/>
    </row>
    <row r="111" spans="1:9" ht="32.25" customHeight="1" x14ac:dyDescent="0.25">
      <c r="A111" s="45">
        <v>14</v>
      </c>
      <c r="B111" s="77" t="s">
        <v>125</v>
      </c>
      <c r="C111" s="78"/>
      <c r="D111" s="79"/>
      <c r="E111" s="77" t="s">
        <v>126</v>
      </c>
      <c r="F111" s="78"/>
      <c r="G111" s="78"/>
      <c r="H111" s="78"/>
      <c r="I111" s="79"/>
    </row>
    <row r="112" spans="1:9" ht="31.5" customHeight="1" x14ac:dyDescent="0.25">
      <c r="A112" s="45">
        <v>15</v>
      </c>
      <c r="B112" s="77" t="s">
        <v>127</v>
      </c>
      <c r="C112" s="78"/>
      <c r="D112" s="79"/>
      <c r="E112" s="77" t="s">
        <v>128</v>
      </c>
      <c r="F112" s="78"/>
      <c r="G112" s="78"/>
      <c r="H112" s="78"/>
      <c r="I112" s="79"/>
    </row>
    <row r="113" spans="1:10" ht="31.5" customHeight="1" x14ac:dyDescent="0.25">
      <c r="A113" s="45">
        <v>16</v>
      </c>
      <c r="B113" s="77" t="s">
        <v>129</v>
      </c>
      <c r="C113" s="78"/>
      <c r="D113" s="79"/>
      <c r="E113" s="77" t="s">
        <v>130</v>
      </c>
      <c r="F113" s="78"/>
      <c r="G113" s="78"/>
      <c r="H113" s="78"/>
      <c r="I113" s="79"/>
    </row>
    <row r="114" spans="1:10" ht="31.5" customHeight="1" x14ac:dyDescent="0.25">
      <c r="A114" s="45">
        <v>17</v>
      </c>
      <c r="B114" s="77" t="s">
        <v>131</v>
      </c>
      <c r="C114" s="78"/>
      <c r="D114" s="79"/>
      <c r="E114" s="77" t="s">
        <v>132</v>
      </c>
      <c r="F114" s="78"/>
      <c r="G114" s="78"/>
      <c r="H114" s="78"/>
      <c r="I114" s="79"/>
    </row>
    <row r="115" spans="1:10" ht="46.5" customHeight="1" x14ac:dyDescent="0.25">
      <c r="A115" s="45">
        <v>18</v>
      </c>
      <c r="B115" s="77" t="s">
        <v>133</v>
      </c>
      <c r="C115" s="78"/>
      <c r="D115" s="79"/>
      <c r="E115" s="77" t="s">
        <v>134</v>
      </c>
      <c r="F115" s="78"/>
      <c r="G115" s="78"/>
      <c r="H115" s="78"/>
      <c r="I115" s="79"/>
    </row>
    <row r="116" spans="1:10" ht="32.25" customHeight="1" x14ac:dyDescent="0.25">
      <c r="A116" s="43">
        <v>19</v>
      </c>
      <c r="B116" s="77" t="s">
        <v>135</v>
      </c>
      <c r="C116" s="78"/>
      <c r="D116" s="79"/>
      <c r="E116" s="77" t="s">
        <v>140</v>
      </c>
      <c r="F116" s="78"/>
      <c r="G116" s="78"/>
      <c r="H116" s="78"/>
      <c r="I116" s="79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10" x14ac:dyDescent="0.25">
      <c r="A118" s="3"/>
      <c r="B118" s="3"/>
      <c r="C118" s="3"/>
      <c r="D118" s="3"/>
      <c r="E118" s="3"/>
    </row>
    <row r="119" spans="1:10" x14ac:dyDescent="0.25">
      <c r="A119" s="3" t="s">
        <v>136</v>
      </c>
      <c r="B119" s="3"/>
      <c r="C119" s="3"/>
      <c r="D119" s="3"/>
      <c r="E119" s="3"/>
    </row>
    <row r="120" spans="1:10" x14ac:dyDescent="0.25">
      <c r="A120" s="3"/>
      <c r="B120" s="3"/>
      <c r="C120" s="3"/>
      <c r="D120" s="3"/>
      <c r="E120" s="3"/>
    </row>
    <row r="121" spans="1:10" x14ac:dyDescent="0.25">
      <c r="A121" s="3"/>
      <c r="B121" s="3"/>
      <c r="C121" s="3"/>
      <c r="D121" s="3"/>
      <c r="E121" s="3"/>
    </row>
    <row r="122" spans="1:10" x14ac:dyDescent="0.25">
      <c r="A122" s="3"/>
      <c r="B122" s="3"/>
      <c r="C122" s="3"/>
      <c r="D122" s="3"/>
      <c r="E122" s="40"/>
      <c r="G122" s="3"/>
      <c r="H122" s="34" t="s">
        <v>137</v>
      </c>
      <c r="I122" s="3"/>
    </row>
    <row r="123" spans="1:10" x14ac:dyDescent="0.25">
      <c r="A123" s="3"/>
      <c r="B123" s="3"/>
      <c r="C123" s="3"/>
      <c r="D123" s="3"/>
      <c r="E123" s="41"/>
      <c r="G123" s="3"/>
      <c r="H123" s="29"/>
      <c r="I123" s="3"/>
    </row>
    <row r="124" spans="1:10" x14ac:dyDescent="0.25">
      <c r="A124" s="3"/>
      <c r="B124" s="3"/>
      <c r="C124" s="3"/>
      <c r="D124" s="3"/>
      <c r="E124" s="28"/>
      <c r="F124" s="28"/>
      <c r="G124" s="3"/>
      <c r="H124" s="29" t="s">
        <v>0</v>
      </c>
      <c r="I124" s="3"/>
    </row>
    <row r="125" spans="1:10" x14ac:dyDescent="0.25">
      <c r="A125" s="25"/>
      <c r="B125" s="3"/>
      <c r="C125" s="3"/>
      <c r="D125" s="3"/>
      <c r="E125" s="3"/>
      <c r="F125" s="3"/>
      <c r="G125" s="3"/>
      <c r="H125" s="3"/>
      <c r="I125" s="3"/>
    </row>
    <row r="126" spans="1:10" x14ac:dyDescent="0.25">
      <c r="A126" s="3"/>
      <c r="B126" s="3"/>
      <c r="C126" s="3"/>
      <c r="D126" s="3"/>
      <c r="E126" s="3"/>
      <c r="F126" s="3"/>
      <c r="H126" s="34" t="s">
        <v>138</v>
      </c>
      <c r="I126" s="34"/>
      <c r="J126" s="3"/>
    </row>
    <row r="127" spans="1:10" x14ac:dyDescent="0.25">
      <c r="H127" s="35"/>
      <c r="I127" s="35"/>
    </row>
  </sheetData>
  <sheetProtection password="963C" sheet="1" objects="1" scenarios="1"/>
  <protectedRanges>
    <protectedRange sqref="D6 D8 D10 D12 G15 A62" name="範圍1"/>
  </protectedRanges>
  <mergeCells count="145">
    <mergeCell ref="A18:A21"/>
    <mergeCell ref="G18:I19"/>
    <mergeCell ref="A8:A9"/>
    <mergeCell ref="B8:B9"/>
    <mergeCell ref="A10:A11"/>
    <mergeCell ref="B10:B11"/>
    <mergeCell ref="A12:B13"/>
    <mergeCell ref="B23:B25"/>
    <mergeCell ref="D18:F19"/>
    <mergeCell ref="D8:I8"/>
    <mergeCell ref="D9:I9"/>
    <mergeCell ref="D10:I10"/>
    <mergeCell ref="D11:I11"/>
    <mergeCell ref="D12:I12"/>
    <mergeCell ref="D13:I13"/>
    <mergeCell ref="A15:F15"/>
    <mergeCell ref="G15:I15"/>
    <mergeCell ref="A22:I22"/>
    <mergeCell ref="A17:I17"/>
    <mergeCell ref="B18:B21"/>
    <mergeCell ref="C18:C21"/>
    <mergeCell ref="A1:I1"/>
    <mergeCell ref="A3:B3"/>
    <mergeCell ref="C3:I3"/>
    <mergeCell ref="A5:B5"/>
    <mergeCell ref="A6:A7"/>
    <mergeCell ref="B6:B7"/>
    <mergeCell ref="C5:I5"/>
    <mergeCell ref="D6:I6"/>
    <mergeCell ref="D7:I7"/>
    <mergeCell ref="A26:A27"/>
    <mergeCell ref="F30:F31"/>
    <mergeCell ref="H30:H31"/>
    <mergeCell ref="A30:A35"/>
    <mergeCell ref="C30:C31"/>
    <mergeCell ref="D30:D31"/>
    <mergeCell ref="E30:E31"/>
    <mergeCell ref="G30:G31"/>
    <mergeCell ref="C32:C33"/>
    <mergeCell ref="D32:D33"/>
    <mergeCell ref="E32:E33"/>
    <mergeCell ref="G32:G33"/>
    <mergeCell ref="F32:F33"/>
    <mergeCell ref="H32:H33"/>
    <mergeCell ref="A29:I29"/>
    <mergeCell ref="I30:I31"/>
    <mergeCell ref="I32:I33"/>
    <mergeCell ref="A52:A53"/>
    <mergeCell ref="C52:C53"/>
    <mergeCell ref="A42:A43"/>
    <mergeCell ref="C42:C43"/>
    <mergeCell ref="A40:A41"/>
    <mergeCell ref="H62:I62"/>
    <mergeCell ref="H63:I63"/>
    <mergeCell ref="A62:C62"/>
    <mergeCell ref="A37:A39"/>
    <mergeCell ref="C37:C39"/>
    <mergeCell ref="A60:C61"/>
    <mergeCell ref="A63:G63"/>
    <mergeCell ref="D60:E60"/>
    <mergeCell ref="F60:G60"/>
    <mergeCell ref="G56:I56"/>
    <mergeCell ref="H61:I61"/>
    <mergeCell ref="A44:A45"/>
    <mergeCell ref="C44:C45"/>
    <mergeCell ref="D44:D45"/>
    <mergeCell ref="E44:E45"/>
    <mergeCell ref="F44:F45"/>
    <mergeCell ref="G44:G45"/>
    <mergeCell ref="H44:H45"/>
    <mergeCell ref="I44:I45"/>
    <mergeCell ref="B116:D116"/>
    <mergeCell ref="B107:D107"/>
    <mergeCell ref="B114:D114"/>
    <mergeCell ref="B110:D110"/>
    <mergeCell ref="B111:D111"/>
    <mergeCell ref="B112:D112"/>
    <mergeCell ref="B113:D113"/>
    <mergeCell ref="B109:D109"/>
    <mergeCell ref="B108:D108"/>
    <mergeCell ref="A72:F72"/>
    <mergeCell ref="A75:I75"/>
    <mergeCell ref="A76:I76"/>
    <mergeCell ref="A77:I77"/>
    <mergeCell ref="A78:I78"/>
    <mergeCell ref="A79:I79"/>
    <mergeCell ref="A80:I80"/>
    <mergeCell ref="B115:D115"/>
    <mergeCell ref="B106:D106"/>
    <mergeCell ref="B105:D105"/>
    <mergeCell ref="B97:D97"/>
    <mergeCell ref="B98:D98"/>
    <mergeCell ref="B101:D101"/>
    <mergeCell ref="B104:D104"/>
    <mergeCell ref="B99:D99"/>
    <mergeCell ref="B103:D103"/>
    <mergeCell ref="B102:D102"/>
    <mergeCell ref="B100:D100"/>
    <mergeCell ref="A81:I81"/>
    <mergeCell ref="G72:I72"/>
    <mergeCell ref="A82:I82"/>
    <mergeCell ref="A83:I83"/>
    <mergeCell ref="A84:I84"/>
    <mergeCell ref="A85:I85"/>
    <mergeCell ref="A71:C71"/>
    <mergeCell ref="A55:F55"/>
    <mergeCell ref="A56:F56"/>
    <mergeCell ref="A59:I59"/>
    <mergeCell ref="H60:I60"/>
    <mergeCell ref="D61:E61"/>
    <mergeCell ref="F61:G61"/>
    <mergeCell ref="D62:E62"/>
    <mergeCell ref="D67:F68"/>
    <mergeCell ref="A67:C70"/>
    <mergeCell ref="G67:I68"/>
    <mergeCell ref="F62:G62"/>
    <mergeCell ref="A66:I66"/>
    <mergeCell ref="A86:I86"/>
    <mergeCell ref="A87:I87"/>
    <mergeCell ref="A88:I88"/>
    <mergeCell ref="A89:I89"/>
    <mergeCell ref="A90:I90"/>
    <mergeCell ref="A91:I91"/>
    <mergeCell ref="A92:I92"/>
    <mergeCell ref="A93:I93"/>
    <mergeCell ref="A94:I94"/>
    <mergeCell ref="E98:I98"/>
    <mergeCell ref="E99:I99"/>
    <mergeCell ref="E100:I100"/>
    <mergeCell ref="E101:I101"/>
    <mergeCell ref="E102:I102"/>
    <mergeCell ref="E112:I112"/>
    <mergeCell ref="E113:I113"/>
    <mergeCell ref="E114:I114"/>
    <mergeCell ref="E115:I115"/>
    <mergeCell ref="E116:I116"/>
    <mergeCell ref="E103:I103"/>
    <mergeCell ref="E104:I104"/>
    <mergeCell ref="E105:I105"/>
    <mergeCell ref="E106:I106"/>
    <mergeCell ref="E107:I107"/>
    <mergeCell ref="E108:I108"/>
    <mergeCell ref="E109:I109"/>
    <mergeCell ref="E110:I110"/>
    <mergeCell ref="E111:I111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社會工作局保安服務價格明細表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CHEANG SAI CHON</dc:creator>
  <cp:lastModifiedBy>CHEANG SAI CHON</cp:lastModifiedBy>
  <cp:lastPrinted>2017-06-27T04:23:42Z</cp:lastPrinted>
  <dcterms:created xsi:type="dcterms:W3CDTF">2017-03-16T02:51:58Z</dcterms:created>
  <dcterms:modified xsi:type="dcterms:W3CDTF">2017-07-19T09:12:31Z</dcterms:modified>
</cp:coreProperties>
</file>